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baracinas\Desktop\Book\"/>
    </mc:Choice>
  </mc:AlternateContent>
  <xr:revisionPtr revIDLastSave="0" documentId="13_ncr:1_{BC0C2E32-F7B2-41FF-B050-E35B373FB610}" xr6:coauthVersionLast="47" xr6:coauthVersionMax="47" xr10:uidLastSave="{00000000-0000-0000-0000-000000000000}"/>
  <bookViews>
    <workbookView xWindow="-110" yWindow="-110" windowWidth="19420" windowHeight="10300" tabRatio="792" xr2:uid="{1F8003D8-C6FE-427B-ACF4-079663AB41F4}"/>
  </bookViews>
  <sheets>
    <sheet name="Performance Score Card" sheetId="1" r:id="rId1"/>
    <sheet name="Chart" sheetId="20" r:id="rId2"/>
  </sheets>
  <definedNames>
    <definedName name="_xlnm.Print_Area" localSheetId="0">'Performance Score Card'!$A$1:$K$45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1" i="1" l="1"/>
  <c r="K36" i="1"/>
  <c r="K31" i="1"/>
  <c r="K26" i="1"/>
  <c r="K21" i="1"/>
  <c r="C38" i="20"/>
  <c r="C37" i="20"/>
  <c r="C36" i="20"/>
  <c r="C35" i="20"/>
  <c r="C34" i="20"/>
  <c r="C33" i="20"/>
  <c r="C32" i="20"/>
  <c r="C31" i="20"/>
  <c r="C30" i="20"/>
  <c r="C29" i="20"/>
  <c r="C28" i="20"/>
  <c r="C27" i="20"/>
  <c r="C26" i="20"/>
  <c r="C25" i="20"/>
  <c r="C24" i="20"/>
  <c r="C23" i="20"/>
  <c r="C22" i="20"/>
  <c r="C21" i="20"/>
  <c r="C20" i="20"/>
  <c r="C19" i="20"/>
  <c r="C18" i="20"/>
  <c r="C17" i="20"/>
  <c r="C16" i="20"/>
  <c r="C15" i="20"/>
  <c r="C14" i="20"/>
  <c r="C13" i="20"/>
  <c r="C12" i="20"/>
  <c r="C11" i="20"/>
  <c r="C10" i="20"/>
  <c r="C9" i="20"/>
  <c r="C8" i="20"/>
  <c r="C7" i="20"/>
  <c r="C6" i="20"/>
  <c r="C5" i="20"/>
  <c r="C4" i="20"/>
  <c r="J41" i="1"/>
  <c r="J36" i="1"/>
  <c r="J31" i="1"/>
  <c r="J26" i="1"/>
  <c r="J21" i="1"/>
  <c r="J16" i="1"/>
  <c r="K16" i="1" s="1"/>
  <c r="J11" i="1"/>
  <c r="K11" i="1" s="1"/>
  <c r="D19" i="20" l="1"/>
  <c r="E19" i="20" s="1"/>
  <c r="D4" i="20"/>
  <c r="E4" i="20" s="1"/>
  <c r="D29" i="20"/>
  <c r="E29" i="20" s="1"/>
  <c r="D9" i="20"/>
  <c r="E9" i="20" s="1"/>
  <c r="D24" i="20"/>
  <c r="E24" i="20" s="1"/>
  <c r="D14" i="20"/>
  <c r="E14" i="20" s="1"/>
  <c r="D34" i="20"/>
  <c r="E34" i="20" s="1"/>
</calcChain>
</file>

<file path=xl/sharedStrings.xml><?xml version="1.0" encoding="utf-8"?>
<sst xmlns="http://schemas.openxmlformats.org/spreadsheetml/2006/main" count="297" uniqueCount="220">
  <si>
    <t>#</t>
  </si>
  <si>
    <t>Scoring &amp; Assessment:</t>
  </si>
  <si>
    <t>KPI</t>
  </si>
  <si>
    <t>Principle</t>
  </si>
  <si>
    <t>7 FUNDAMENTAL PRINCIPLES IN OPERATIONS MANAGEMENT SCORE CARD</t>
  </si>
  <si>
    <t>Principle #7: Breakthrough Leaders.
Leaders make things happen.</t>
  </si>
  <si>
    <t>Fully implemented and delivering significant impact</t>
  </si>
  <si>
    <t>Mostly implemented with minor gaps</t>
  </si>
  <si>
    <t>Partially implemented, needs further optimization</t>
  </si>
  <si>
    <t>Limited implementation, causing inefficiencies</t>
  </si>
  <si>
    <t>No implementation, high operational risk</t>
  </si>
  <si>
    <t>SCORE</t>
  </si>
  <si>
    <t>Sub-Total</t>
  </si>
  <si>
    <t xml:space="preserve">Instructions: Rate each question from 1 to 5, where: </t>
  </si>
  <si>
    <t>1 (Poor)</t>
  </si>
  <si>
    <t>2 (Below Average)</t>
  </si>
  <si>
    <t>3 (Competitive)</t>
  </si>
  <si>
    <t>4 (Excellent)</t>
  </si>
  <si>
    <t>5 (World-Class)</t>
  </si>
  <si>
    <t>90 – 94%</t>
  </si>
  <si>
    <t>95 – 97%</t>
  </si>
  <si>
    <t>≥ 98%</t>
  </si>
  <si>
    <t>&lt; 80%</t>
  </si>
  <si>
    <t>70 – 79%</t>
  </si>
  <si>
    <t>80 – 89%</t>
  </si>
  <si>
    <t>≥ 90%</t>
  </si>
  <si>
    <t>3 – 4 days</t>
  </si>
  <si>
    <t>2 – 3 days</t>
  </si>
  <si>
    <t>&lt; 70%</t>
  </si>
  <si>
    <t>≥ 95%</t>
  </si>
  <si>
    <t>&lt; 5%</t>
  </si>
  <si>
    <t>5 – 9%</t>
  </si>
  <si>
    <t>10 – 14%</t>
  </si>
  <si>
    <t>15 – 19%</t>
  </si>
  <si>
    <t>≥ 20%</t>
  </si>
  <si>
    <t>&lt; 50%</t>
  </si>
  <si>
    <t>50 – 64%</t>
  </si>
  <si>
    <t>65 – 79%</t>
  </si>
  <si>
    <t>&gt; 24 hrs</t>
  </si>
  <si>
    <t>12 – 24 hrs</t>
  </si>
  <si>
    <t>6 – 11 hrs</t>
  </si>
  <si>
    <t>2 – 5 hrs</t>
  </si>
  <si>
    <t>≤ 1 hr</t>
  </si>
  <si>
    <t>&lt; 30%</t>
  </si>
  <si>
    <t>30 – 49%</t>
  </si>
  <si>
    <t>50 – 69%</t>
  </si>
  <si>
    <t>70 – 89%</t>
  </si>
  <si>
    <t>&gt; 14 days</t>
  </si>
  <si>
    <t>7 – 14 days</t>
  </si>
  <si>
    <t>4 – 6 days</t>
  </si>
  <si>
    <t>≤ 1 day</t>
  </si>
  <si>
    <t>Rating</t>
  </si>
  <si>
    <t xml:space="preserve">The Goal
 </t>
  </si>
  <si>
    <t xml:space="preserve">Throughput
</t>
  </si>
  <si>
    <t xml:space="preserve"> Constraint
</t>
  </si>
  <si>
    <t xml:space="preserve">Variability 
</t>
  </si>
  <si>
    <t>Balanced Factory</t>
  </si>
  <si>
    <t>Smart Factory</t>
  </si>
  <si>
    <t>Breakthrough Leaders</t>
  </si>
  <si>
    <t>Labor Efficiency</t>
  </si>
  <si>
    <t>Decision Lead Time</t>
  </si>
  <si>
    <t>Predictive Maintenance Implementation</t>
  </si>
  <si>
    <t>Leadership Initiative Index</t>
  </si>
  <si>
    <t>Leadership Development &amp; Succession Rate</t>
  </si>
  <si>
    <t>Declining</t>
  </si>
  <si>
    <t>Flat growth</t>
  </si>
  <si>
    <t>1 – 5% growth</t>
  </si>
  <si>
    <t>6 – 10% growth</t>
  </si>
  <si>
    <t>&gt;10% growth</t>
  </si>
  <si>
    <t>&lt; 10%</t>
  </si>
  <si>
    <t>10 – 19%</t>
  </si>
  <si>
    <t>20 – 29%</t>
  </si>
  <si>
    <t>30 – 39%</t>
  </si>
  <si>
    <t>≥ 40%</t>
  </si>
  <si>
    <t>≥ 30%</t>
  </si>
  <si>
    <t>Free Cash Flow (FCF)</t>
  </si>
  <si>
    <t>Negative</t>
  </si>
  <si>
    <t>Break-even</t>
  </si>
  <si>
    <t>Low positive</t>
  </si>
  <si>
    <t>Strong positive</t>
  </si>
  <si>
    <t>Highly positive</t>
  </si>
  <si>
    <t>Operating Profit Margin</t>
  </si>
  <si>
    <t>Revenue Growth</t>
  </si>
  <si>
    <r>
      <t xml:space="preserve">Revenue Growth. 
</t>
    </r>
    <r>
      <rPr>
        <sz val="11"/>
        <color theme="1"/>
        <rFont val="Aptos Narrow"/>
        <family val="2"/>
        <scheme val="minor"/>
      </rPr>
      <t>Formula: ((Current Revenue - Previous Revenue) / Previous Revenue) × 100</t>
    </r>
  </si>
  <si>
    <r>
      <t xml:space="preserve">Gross Margin. 
</t>
    </r>
    <r>
      <rPr>
        <sz val="11"/>
        <color theme="1"/>
        <rFont val="Aptos Narrow"/>
        <family val="2"/>
        <scheme val="minor"/>
      </rPr>
      <t>Formula: ((Revenue - COGS) / Revenue) × 100</t>
    </r>
  </si>
  <si>
    <r>
      <t xml:space="preserve">Operating Profit Margin. 
</t>
    </r>
    <r>
      <rPr>
        <sz val="11"/>
        <color theme="1"/>
        <rFont val="Aptos Narrow"/>
        <family val="2"/>
        <scheme val="minor"/>
      </rPr>
      <t>Formula: (Operating Income / Revenue) × 100</t>
    </r>
  </si>
  <si>
    <t>Return On Investment (ROI)</t>
  </si>
  <si>
    <t>Gross Margin (GM)</t>
  </si>
  <si>
    <r>
      <t xml:space="preserve">EBITDA. 
</t>
    </r>
    <r>
      <rPr>
        <sz val="11"/>
        <color theme="1"/>
        <rFont val="Aptos Narrow"/>
        <family val="2"/>
        <scheme val="minor"/>
      </rPr>
      <t>Formula: Earnings Before Interest, Taxes, Depreciation, and Amortization</t>
    </r>
  </si>
  <si>
    <r>
      <rPr>
        <b/>
        <sz val="11"/>
        <color theme="1"/>
        <rFont val="Aptos Narrow"/>
        <family val="2"/>
        <scheme val="minor"/>
      </rPr>
      <t>Principle #1: The Goal.</t>
    </r>
    <r>
      <rPr>
        <sz val="11"/>
        <color theme="1"/>
        <rFont val="Aptos Narrow"/>
        <family val="2"/>
        <scheme val="minor"/>
      </rPr>
      <t xml:space="preserve">
The Goal of the business is to make money and continually grow.</t>
    </r>
  </si>
  <si>
    <r>
      <rPr>
        <b/>
        <sz val="11"/>
        <color theme="1"/>
        <rFont val="Aptos Narrow"/>
        <family val="2"/>
        <scheme val="minor"/>
      </rPr>
      <t>Principle #2: Throughput.</t>
    </r>
    <r>
      <rPr>
        <sz val="11"/>
        <color theme="1"/>
        <rFont val="Aptos Narrow"/>
        <family val="2"/>
        <scheme val="minor"/>
      </rPr>
      <t xml:space="preserve"> 
Throughput is the rate at which the business generates money through sales.
The Goal of the business is to make money and continually grow.</t>
    </r>
  </si>
  <si>
    <r>
      <rPr>
        <b/>
        <sz val="11"/>
        <color theme="1"/>
        <rFont val="Aptos Narrow"/>
        <family val="2"/>
        <scheme val="minor"/>
      </rPr>
      <t xml:space="preserve">Principle #3: Constraint. </t>
    </r>
    <r>
      <rPr>
        <sz val="11"/>
        <color theme="1"/>
        <rFont val="Aptos Narrow"/>
        <family val="2"/>
        <scheme val="minor"/>
      </rPr>
      <t xml:space="preserve">
Constraint disctates throughput performance.</t>
    </r>
  </si>
  <si>
    <r>
      <rPr>
        <b/>
        <sz val="11"/>
        <color theme="1"/>
        <rFont val="Aptos Narrow"/>
        <family val="2"/>
        <scheme val="minor"/>
      </rPr>
      <t xml:space="preserve">Principle #4: Variability. </t>
    </r>
    <r>
      <rPr>
        <sz val="11"/>
        <color theme="1"/>
        <rFont val="Aptos Narrow"/>
        <family val="2"/>
        <scheme val="minor"/>
      </rPr>
      <t xml:space="preserve">
Variability reduces the predictability of the constraint.</t>
    </r>
  </si>
  <si>
    <r>
      <rPr>
        <b/>
        <sz val="11"/>
        <color theme="1"/>
        <rFont val="Aptos Narrow"/>
        <family val="2"/>
        <scheme val="minor"/>
      </rPr>
      <t xml:space="preserve">Principle #5: Balanced Factory. </t>
    </r>
    <r>
      <rPr>
        <sz val="11"/>
        <color theme="1"/>
        <rFont val="Aptos Narrow"/>
        <family val="2"/>
        <scheme val="minor"/>
      </rPr>
      <t xml:space="preserve">
A balanced flow system protects the system from variability.</t>
    </r>
  </si>
  <si>
    <r>
      <rPr>
        <b/>
        <sz val="11"/>
        <color theme="1"/>
        <rFont val="Aptos Narrow"/>
        <family val="2"/>
        <scheme val="minor"/>
      </rPr>
      <t xml:space="preserve">Principle #6: Smart Factory. </t>
    </r>
    <r>
      <rPr>
        <sz val="11"/>
        <color theme="1"/>
        <rFont val="Aptos Narrow"/>
        <family val="2"/>
        <scheme val="minor"/>
      </rPr>
      <t xml:space="preserve">
Technology is an enabler of excellence.</t>
    </r>
  </si>
  <si>
    <t>&lt; 40%</t>
  </si>
  <si>
    <t>40 – 59%</t>
  </si>
  <si>
    <t>60 – 79%</t>
  </si>
  <si>
    <t>&gt; 7 days</t>
  </si>
  <si>
    <t>&gt; 20% increase</t>
  </si>
  <si>
    <t>10 – 19% increase</t>
  </si>
  <si>
    <t>0 – 9% increase</t>
  </si>
  <si>
    <t>No change or decrease</t>
  </si>
  <si>
    <t>≥ 10% decrease</t>
  </si>
  <si>
    <t>&gt; 5% defects</t>
  </si>
  <si>
    <t>3 – 5% defects</t>
  </si>
  <si>
    <t>2 – 3% defects</t>
  </si>
  <si>
    <t>1 – 2% defects</t>
  </si>
  <si>
    <t>≤ 1% defects</t>
  </si>
  <si>
    <t>95 – 99%</t>
  </si>
  <si>
    <t>≥ 99%</t>
  </si>
  <si>
    <t>Production Output Efficiency</t>
  </si>
  <si>
    <t>Lead Time for Production</t>
  </si>
  <si>
    <t>Operational Cost Per Unit</t>
  </si>
  <si>
    <t>Quality Defect Rate</t>
  </si>
  <si>
    <t>On-Time Delivery (OTD) Rate</t>
  </si>
  <si>
    <t>&gt; 30 days</t>
  </si>
  <si>
    <t>21 – 30 days</t>
  </si>
  <si>
    <t>15 – 20 days</t>
  </si>
  <si>
    <t>≤ 6 days</t>
  </si>
  <si>
    <t>5 – 7 days</t>
  </si>
  <si>
    <t>2 days</t>
  </si>
  <si>
    <t>Constraint Identification Time</t>
  </si>
  <si>
    <t>&gt; 20%</t>
  </si>
  <si>
    <t>≤ 4%</t>
  </si>
  <si>
    <t>&lt; 50% efficiency</t>
  </si>
  <si>
    <t>50 – 69% efficiency</t>
  </si>
  <si>
    <t>70 – 79% efficiency</t>
  </si>
  <si>
    <t>80 – 89% efficiency</t>
  </si>
  <si>
    <t>≥ 90% efficiency</t>
  </si>
  <si>
    <t>&lt; 80% quality yield</t>
  </si>
  <si>
    <t>80 – 84% quality yield</t>
  </si>
  <si>
    <t>85 – 89% quality yield</t>
  </si>
  <si>
    <t>90 – 94% quality yield</t>
  </si>
  <si>
    <t>≥ 95% quality yield</t>
  </si>
  <si>
    <t>&lt; 75% equipment availability</t>
  </si>
  <si>
    <t>75 – 84% equipment availability</t>
  </si>
  <si>
    <t>85 – 89% equipment availability</t>
  </si>
  <si>
    <t>90 – 94% equipment availability</t>
  </si>
  <si>
    <t>≥ 95% equipment availability</t>
  </si>
  <si>
    <t>Hold Lots Percentage</t>
  </si>
  <si>
    <t>Operational Efficiency</t>
  </si>
  <si>
    <t>Quality Efficiency</t>
  </si>
  <si>
    <t>Availability Efficiency</t>
  </si>
  <si>
    <t>&gt; 20% deviation</t>
  </si>
  <si>
    <t>15 – 20% deviation</t>
  </si>
  <si>
    <t>10 – 14% deviation</t>
  </si>
  <si>
    <t>5 – 9% deviation</t>
  </si>
  <si>
    <t>≤ 4% deviation</t>
  </si>
  <si>
    <t>&gt; 10% downtime</t>
  </si>
  <si>
    <t>7 – 10% downtime</t>
  </si>
  <si>
    <t>4 – 6% downtime</t>
  </si>
  <si>
    <t>2 – 3% downtime</t>
  </si>
  <si>
    <t>≤ 1% downtime</t>
  </si>
  <si>
    <t>Equipment Downtime (% of lost production time due to machine issues)</t>
  </si>
  <si>
    <t>First-Pass Yield (% of units passing without rework)</t>
  </si>
  <si>
    <t>Cycle Time Variation (% deviation from standard process time)</t>
  </si>
  <si>
    <t xml:space="preserve">Output Consistency </t>
  </si>
  <si>
    <t>Equipment Downtime</t>
  </si>
  <si>
    <t xml:space="preserve">First-Pass Yield </t>
  </si>
  <si>
    <t xml:space="preserve">Cycle Time Variation </t>
  </si>
  <si>
    <t>WIP Stability</t>
  </si>
  <si>
    <t>Quality Defect Rate (Final Yield)</t>
  </si>
  <si>
    <t>&lt; 50% met</t>
  </si>
  <si>
    <t>50 – 69% met</t>
  </si>
  <si>
    <t>70 – 79% met</t>
  </si>
  <si>
    <t>80 – 89% met</t>
  </si>
  <si>
    <t>≥ 90% met</t>
  </si>
  <si>
    <t>Capacity Buffer (% of extra capacity available to handle demand surges)</t>
  </si>
  <si>
    <t>Labor Efficiency (% of productive time vs. total labor hours)</t>
  </si>
  <si>
    <t>Changeover Time Efficiency (% of planned vs. actual changeover time met)</t>
  </si>
  <si>
    <t>Factory Utilization (% of total available production time used effectively)</t>
  </si>
  <si>
    <t xml:space="preserve">Capacity Buffer </t>
  </si>
  <si>
    <t xml:space="preserve">Inventory Turns </t>
  </si>
  <si>
    <t>Changeover Time Efficiency</t>
  </si>
  <si>
    <t>Factory Utilization</t>
  </si>
  <si>
    <t>&lt; 2 turns</t>
  </si>
  <si>
    <t>2 – 3 turns</t>
  </si>
  <si>
    <t>4 – 5 turns</t>
  </si>
  <si>
    <t>6 – 7 turns</t>
  </si>
  <si>
    <t>≥ 8 turns</t>
  </si>
  <si>
    <t>Inventory Turns</t>
  </si>
  <si>
    <t>Adoption of Data Automation Tools (% of operations integrated with ERP, MES, BI, AI/ML, RPA, etc.)</t>
  </si>
  <si>
    <t>System-Driven Decision Rate (% of decisions based on system data vs. manual judgment)</t>
  </si>
  <si>
    <t>Real-Time Data Accuracy (% of system-reported data matching actual performance)</t>
  </si>
  <si>
    <t>Decision Lead Time (Time to analyze and respond to issues in hours)</t>
  </si>
  <si>
    <t>Predictive Maintenance Implementation (% of equipment with predictive capabilities enabled)</t>
  </si>
  <si>
    <t xml:space="preserve">Adoption of Data Automation Tools </t>
  </si>
  <si>
    <t xml:space="preserve">System-Driven Decision Rate </t>
  </si>
  <si>
    <t xml:space="preserve">Real-Time Data Accuracy </t>
  </si>
  <si>
    <t>Leadership Initiative Index (% of leaders actively driving improvement projects)</t>
  </si>
  <si>
    <t>Problem-Solving Speed (Avg. time to resolve critical issues)</t>
  </si>
  <si>
    <t>Employee Engagement in CI Projects (% of employees participating in continuous improvement initiatives)</t>
  </si>
  <si>
    <t>Implementation Rate of Strategic Initiatives (% of completed vs. planned projects)</t>
  </si>
  <si>
    <t>Leadership Development &amp; Succession Rate (% of leadership roles filled internally through promotion)</t>
  </si>
  <si>
    <t>Problem-Solving Speed</t>
  </si>
  <si>
    <t xml:space="preserve">Employee Engagement in CI Projects </t>
  </si>
  <si>
    <t xml:space="preserve">Implementation Rate of Strategic Initiatives </t>
  </si>
  <si>
    <t>MyBiz Heath Assessment</t>
  </si>
  <si>
    <r>
      <t xml:space="preserve">Return On Investment (ROI). 
</t>
    </r>
    <r>
      <rPr>
        <sz val="11"/>
        <color theme="1"/>
        <rFont val="Aptos Narrow"/>
        <family val="2"/>
        <scheme val="minor"/>
      </rPr>
      <t>Formula: (Net profit / Investment cost) × 100</t>
    </r>
  </si>
  <si>
    <t>Output Consistency &amp; WIP Stability (% deviation from production target &amp; optimal WIP)</t>
  </si>
  <si>
    <t>Cost of Poor Quality (COQ) – Internal &amp; External Failure Costs (% of revenue or production cost)</t>
  </si>
  <si>
    <t>&gt; 15%</t>
  </si>
  <si>
    <t>10 – 15%</t>
  </si>
  <si>
    <t>7 – 10%</t>
  </si>
  <si>
    <t>5 – 7%</t>
  </si>
  <si>
    <t>≤ 5%</t>
  </si>
  <si>
    <r>
      <t>World-Class Business</t>
    </r>
    <r>
      <rPr>
        <sz val="11"/>
        <color theme="1"/>
        <rFont val="Aptos Narrow"/>
        <family val="2"/>
        <scheme val="minor"/>
      </rPr>
      <t xml:space="preserve"> – High efficiency, strong profitability, and consistent growth.</t>
    </r>
  </si>
  <si>
    <r>
      <t>Industry Leader</t>
    </r>
    <r>
      <rPr>
        <sz val="11"/>
        <color theme="1"/>
        <rFont val="Aptos Narrow"/>
        <family val="2"/>
        <scheme val="minor"/>
      </rPr>
      <t xml:space="preserve"> – Competitive but with minor areas for optimization.</t>
    </r>
  </si>
  <si>
    <r>
      <t>Average Performer</t>
    </r>
    <r>
      <rPr>
        <sz val="11"/>
        <color theme="1"/>
        <rFont val="Aptos Narrow"/>
        <family val="2"/>
        <scheme val="minor"/>
      </rPr>
      <t xml:space="preserve"> – Meeting some targets but inconsistent execution.</t>
    </r>
  </si>
  <si>
    <r>
      <t>Underperforming Business</t>
    </r>
    <r>
      <rPr>
        <sz val="11"/>
        <color theme="1"/>
        <rFont val="Aptos Narrow"/>
        <family val="2"/>
        <scheme val="minor"/>
      </rPr>
      <t xml:space="preserve"> – Struggles with meeting commitments and profitability.</t>
    </r>
  </si>
  <si>
    <t>23 – 25 points</t>
  </si>
  <si>
    <t>20– 22 points</t>
  </si>
  <si>
    <t>17 – 19 points</t>
  </si>
  <si>
    <t>Below 16 points</t>
  </si>
  <si>
    <t>7 FUNDAMENTAL PRINCIPLES IN OPERATIONS PERFORMANCE SCORE CARD</t>
  </si>
  <si>
    <r>
      <t>23 – 25 points: World-Class Business</t>
    </r>
    <r>
      <rPr>
        <sz val="11"/>
        <color theme="1"/>
        <rFont val="Aptos Narrow"/>
        <family val="2"/>
        <scheme val="minor"/>
      </rPr>
      <t xml:space="preserve"> – High efficiency, strong profitability, and consistent growth.</t>
    </r>
  </si>
  <si>
    <r>
      <t>20 – 22 points: Industry Leader</t>
    </r>
    <r>
      <rPr>
        <sz val="11"/>
        <color theme="1"/>
        <rFont val="Aptos Narrow"/>
        <family val="2"/>
        <scheme val="minor"/>
      </rPr>
      <t xml:space="preserve"> – Competitive but with minor areas for optimization.</t>
    </r>
  </si>
  <si>
    <r>
      <t>17 – 19 points: Average Performer</t>
    </r>
    <r>
      <rPr>
        <sz val="11"/>
        <color theme="1"/>
        <rFont val="Aptos Narrow"/>
        <family val="2"/>
        <scheme val="minor"/>
      </rPr>
      <t xml:space="preserve"> – Meeting some targets but inconsistent execution.</t>
    </r>
  </si>
  <si>
    <r>
      <t>Below 17 points: At Risk</t>
    </r>
    <r>
      <rPr>
        <sz val="11"/>
        <color theme="1"/>
        <rFont val="Aptos Narrow"/>
        <family val="2"/>
        <scheme val="minor"/>
      </rPr>
      <t xml:space="preserve"> – Struggles with meeting commitments and profitability.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</si>
</sst>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36"/>
      <color theme="1"/>
      <name val="Aptos Narrow"/>
      <family val="2"/>
      <scheme val="minor"/>
    </font>
    <font>
      <b/>
      <sz val="36"/>
      <color theme="1"/>
      <name val="Amasis MT Pro Medium"/>
      <family val="1"/>
    </font>
    <font>
      <b/>
      <sz val="12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2" borderId="0" xfId="0" applyFill="1"/>
    <xf numFmtId="0" fontId="2" fillId="2" borderId="0" xfId="0" applyFont="1" applyFill="1"/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top" wrapText="1"/>
    </xf>
    <xf numFmtId="0" fontId="0" fillId="2" borderId="0" xfId="0" applyFill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6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The Goal</a:t>
            </a:r>
          </a:p>
        </c:rich>
      </c:tx>
      <c:layout>
        <c:manualLayout>
          <c:xMode val="edge"/>
          <c:yMode val="edge"/>
          <c:x val="2.0685574478445351E-2"/>
          <c:y val="2.5361817783327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6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Chart!$B$4:$B$8</c:f>
              <c:strCache>
                <c:ptCount val="5"/>
                <c:pt idx="0">
                  <c:v>Revenue Growth</c:v>
                </c:pt>
                <c:pt idx="1">
                  <c:v>Gross Margin (GM)</c:v>
                </c:pt>
                <c:pt idx="2">
                  <c:v>Return On Investment (ROI)</c:v>
                </c:pt>
                <c:pt idx="3">
                  <c:v>Free Cash Flow (FCF)</c:v>
                </c:pt>
                <c:pt idx="4">
                  <c:v>Operating Profit Margin</c:v>
                </c:pt>
              </c:strCache>
            </c:strRef>
          </c:cat>
          <c:val>
            <c:numRef>
              <c:f>Chart!$C$4:$C$8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FE-41D3-BE43-4555B47F01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5161007"/>
        <c:axId val="675174447"/>
      </c:radarChart>
      <c:catAx>
        <c:axId val="6751610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5174447"/>
        <c:crosses val="autoZero"/>
        <c:auto val="1"/>
        <c:lblAlgn val="ctr"/>
        <c:lblOffset val="100"/>
        <c:noMultiLvlLbl val="0"/>
      </c:catAx>
      <c:valAx>
        <c:axId val="675174447"/>
        <c:scaling>
          <c:orientation val="minMax"/>
          <c:max val="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5161007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CC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6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Throughput</a:t>
            </a:r>
          </a:p>
        </c:rich>
      </c:tx>
      <c:layout>
        <c:manualLayout>
          <c:xMode val="edge"/>
          <c:yMode val="edge"/>
          <c:x val="1.3859706690235901E-2"/>
          <c:y val="1.90818476036504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6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Chart!$B$9:$B$13</c:f>
              <c:strCache>
                <c:ptCount val="5"/>
                <c:pt idx="0">
                  <c:v>Production Output Efficiency</c:v>
                </c:pt>
                <c:pt idx="1">
                  <c:v>Lead Time for Production</c:v>
                </c:pt>
                <c:pt idx="2">
                  <c:v>Operational Cost Per Unit</c:v>
                </c:pt>
                <c:pt idx="3">
                  <c:v>Quality Defect Rate</c:v>
                </c:pt>
                <c:pt idx="4">
                  <c:v>On-Time Delivery (OTD) Rate</c:v>
                </c:pt>
              </c:strCache>
            </c:strRef>
          </c:cat>
          <c:val>
            <c:numRef>
              <c:f>Chart!$C$9:$C$13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BD-4BB4-A579-94E2C7A980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2837887"/>
        <c:axId val="572841247"/>
      </c:radarChart>
      <c:catAx>
        <c:axId val="5728378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2841247"/>
        <c:crosses val="autoZero"/>
        <c:auto val="1"/>
        <c:lblAlgn val="ctr"/>
        <c:lblOffset val="100"/>
        <c:noMultiLvlLbl val="0"/>
      </c:catAx>
      <c:valAx>
        <c:axId val="572841247"/>
        <c:scaling>
          <c:orientation val="minMax"/>
          <c:max val="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2837887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CC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6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Constraint</a:t>
            </a:r>
          </a:p>
        </c:rich>
      </c:tx>
      <c:layout>
        <c:manualLayout>
          <c:xMode val="edge"/>
          <c:yMode val="edge"/>
          <c:x val="1.6633127657022559E-2"/>
          <c:y val="2.55733103240661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6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Chart!$B$14:$B$18</c:f>
              <c:strCache>
                <c:ptCount val="5"/>
                <c:pt idx="0">
                  <c:v>Constraint Identification Time</c:v>
                </c:pt>
                <c:pt idx="1">
                  <c:v>Hold Lots Percentage</c:v>
                </c:pt>
                <c:pt idx="2">
                  <c:v>Operational Efficiency</c:v>
                </c:pt>
                <c:pt idx="3">
                  <c:v>Quality Efficiency</c:v>
                </c:pt>
                <c:pt idx="4">
                  <c:v>Availability Efficiency</c:v>
                </c:pt>
              </c:strCache>
            </c:strRef>
          </c:cat>
          <c:val>
            <c:numRef>
              <c:f>Chart!$C$14:$C$18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B8-437E-9FC9-74E318AEA8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0058863"/>
        <c:axId val="570058383"/>
      </c:radarChart>
      <c:catAx>
        <c:axId val="5700588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0058383"/>
        <c:crosses val="autoZero"/>
        <c:auto val="1"/>
        <c:lblAlgn val="ctr"/>
        <c:lblOffset val="100"/>
        <c:noMultiLvlLbl val="0"/>
      </c:catAx>
      <c:valAx>
        <c:axId val="570058383"/>
        <c:scaling>
          <c:orientation val="minMax"/>
          <c:max val="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0058863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CC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6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Variability</a:t>
            </a:r>
          </a:p>
        </c:rich>
      </c:tx>
      <c:layout>
        <c:manualLayout>
          <c:xMode val="edge"/>
          <c:yMode val="edge"/>
          <c:x val="1.1832682383568903E-2"/>
          <c:y val="1.913079892927780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6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Chart!$B$19:$B$23</c:f>
              <c:strCache>
                <c:ptCount val="5"/>
                <c:pt idx="0">
                  <c:v>Output Consistency </c:v>
                </c:pt>
                <c:pt idx="1">
                  <c:v>Equipment Downtime</c:v>
                </c:pt>
                <c:pt idx="2">
                  <c:v>First-Pass Yield </c:v>
                </c:pt>
                <c:pt idx="3">
                  <c:v>Cycle Time Variation </c:v>
                </c:pt>
                <c:pt idx="4">
                  <c:v>WIP Stability</c:v>
                </c:pt>
              </c:strCache>
            </c:strRef>
          </c:cat>
          <c:val>
            <c:numRef>
              <c:f>Chart!$C$19:$C$23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629-4117-AF03-51F7B789A3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5228335"/>
        <c:axId val="565226895"/>
      </c:radarChart>
      <c:catAx>
        <c:axId val="5652283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5226895"/>
        <c:crosses val="autoZero"/>
        <c:auto val="1"/>
        <c:lblAlgn val="ctr"/>
        <c:lblOffset val="100"/>
        <c:noMultiLvlLbl val="0"/>
      </c:catAx>
      <c:valAx>
        <c:axId val="565226895"/>
        <c:scaling>
          <c:orientation val="minMax"/>
          <c:max val="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5228335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CC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6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Balanced Factory</a:t>
            </a:r>
          </a:p>
        </c:rich>
      </c:tx>
      <c:layout>
        <c:manualLayout>
          <c:xMode val="edge"/>
          <c:yMode val="edge"/>
          <c:x val="1.1474084092538538E-2"/>
          <c:y val="1.899779406191785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6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Chart!$B$24:$B$28</c:f>
              <c:strCache>
                <c:ptCount val="5"/>
                <c:pt idx="0">
                  <c:v>Capacity Buffer </c:v>
                </c:pt>
                <c:pt idx="1">
                  <c:v>Inventory Turns </c:v>
                </c:pt>
                <c:pt idx="2">
                  <c:v>Labor Efficiency</c:v>
                </c:pt>
                <c:pt idx="3">
                  <c:v>Changeover Time Efficiency</c:v>
                </c:pt>
                <c:pt idx="4">
                  <c:v>Factory Utilization</c:v>
                </c:pt>
              </c:strCache>
            </c:strRef>
          </c:cat>
          <c:val>
            <c:numRef>
              <c:f>Chart!$C$24:$C$28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C2-467F-91E8-03D87DC0D6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8457248"/>
        <c:axId val="1648457728"/>
      </c:radarChart>
      <c:catAx>
        <c:axId val="1648457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8457728"/>
        <c:crosses val="autoZero"/>
        <c:auto val="1"/>
        <c:lblAlgn val="ctr"/>
        <c:lblOffset val="100"/>
        <c:noMultiLvlLbl val="0"/>
      </c:catAx>
      <c:valAx>
        <c:axId val="1648457728"/>
        <c:scaling>
          <c:orientation val="minMax"/>
          <c:max val="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84572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CC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6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Smart Factory</a:t>
            </a:r>
          </a:p>
        </c:rich>
      </c:tx>
      <c:layout>
        <c:manualLayout>
          <c:xMode val="edge"/>
          <c:yMode val="edge"/>
          <c:x val="1.1988933802703718E-2"/>
          <c:y val="3.1216080164860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6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Chart!$B$29:$B$33</c:f>
              <c:strCache>
                <c:ptCount val="5"/>
                <c:pt idx="0">
                  <c:v>Adoption of Data Automation Tools </c:v>
                </c:pt>
                <c:pt idx="1">
                  <c:v>System-Driven Decision Rate </c:v>
                </c:pt>
                <c:pt idx="2">
                  <c:v>Real-Time Data Accuracy </c:v>
                </c:pt>
                <c:pt idx="3">
                  <c:v>Decision Lead Time</c:v>
                </c:pt>
                <c:pt idx="4">
                  <c:v>Predictive Maintenance Implementation</c:v>
                </c:pt>
              </c:strCache>
            </c:strRef>
          </c:cat>
          <c:val>
            <c:numRef>
              <c:f>Chart!$C$29:$C$33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3A-4045-9630-50EF2BCCC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5164847"/>
        <c:axId val="675163887"/>
      </c:radarChart>
      <c:catAx>
        <c:axId val="6751648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5163887"/>
        <c:crosses val="autoZero"/>
        <c:auto val="1"/>
        <c:lblAlgn val="ctr"/>
        <c:lblOffset val="100"/>
        <c:noMultiLvlLbl val="0"/>
      </c:catAx>
      <c:valAx>
        <c:axId val="675163887"/>
        <c:scaling>
          <c:orientation val="minMax"/>
          <c:max val="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51648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CC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6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Breakthrough Leaders</a:t>
            </a:r>
          </a:p>
        </c:rich>
      </c:tx>
      <c:layout>
        <c:manualLayout>
          <c:xMode val="edge"/>
          <c:yMode val="edge"/>
          <c:x val="1.4571208864188482E-2"/>
          <c:y val="1.869919377518072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6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Chart!$B$34:$B$38</c:f>
              <c:strCache>
                <c:ptCount val="5"/>
                <c:pt idx="0">
                  <c:v>Leadership Initiative Index</c:v>
                </c:pt>
                <c:pt idx="1">
                  <c:v>Problem-Solving Speed</c:v>
                </c:pt>
                <c:pt idx="2">
                  <c:v>Employee Engagement in CI Projects </c:v>
                </c:pt>
                <c:pt idx="3">
                  <c:v>Implementation Rate of Strategic Initiatives </c:v>
                </c:pt>
                <c:pt idx="4">
                  <c:v>Leadership Development &amp; Succession Rate</c:v>
                </c:pt>
              </c:strCache>
            </c:strRef>
          </c:cat>
          <c:val>
            <c:numRef>
              <c:f>Chart!$C$34:$C$38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EC-41F4-AEBC-2CA37C1326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2551247"/>
        <c:axId val="1615411200"/>
      </c:radarChart>
      <c:catAx>
        <c:axId val="6825512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5411200"/>
        <c:crosses val="autoZero"/>
        <c:auto val="1"/>
        <c:lblAlgn val="ctr"/>
        <c:lblOffset val="100"/>
        <c:noMultiLvlLbl val="0"/>
      </c:catAx>
      <c:valAx>
        <c:axId val="1615411200"/>
        <c:scaling>
          <c:orientation val="minMax"/>
          <c:max val="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25512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CC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/>
              <a:t>Overall</a:t>
            </a:r>
            <a:r>
              <a:rPr lang="en-US" sz="1400" b="1" baseline="0"/>
              <a:t> Performance Score Card</a:t>
            </a:r>
            <a:endParaRPr lang="en-US" sz="1400" b="1"/>
          </a:p>
        </c:rich>
      </c:tx>
      <c:layout>
        <c:manualLayout>
          <c:xMode val="edge"/>
          <c:yMode val="edge"/>
          <c:x val="0.16891434294009"/>
          <c:y val="2.695435246868754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(Chart!$A$4,Chart!$A$9,Chart!$A$14,Chart!$A$19,Chart!$A$24,Chart!$A$29,Chart!$A$34)</c:f>
              <c:strCache>
                <c:ptCount val="7"/>
                <c:pt idx="0">
                  <c:v>The Goal
 </c:v>
                </c:pt>
                <c:pt idx="1">
                  <c:v>Throughput
</c:v>
                </c:pt>
                <c:pt idx="2">
                  <c:v> Constraint
</c:v>
                </c:pt>
                <c:pt idx="3">
                  <c:v>Variability 
</c:v>
                </c:pt>
                <c:pt idx="4">
                  <c:v>Balanced Factory</c:v>
                </c:pt>
                <c:pt idx="5">
                  <c:v>Smart Factory</c:v>
                </c:pt>
                <c:pt idx="6">
                  <c:v>Breakthrough Leaders</c:v>
                </c:pt>
              </c:strCache>
            </c:strRef>
          </c:cat>
          <c:val>
            <c:numRef>
              <c:f>(Chart!$D$4,Chart!$D$9,Chart!$D$14,Chart!$D$19,Chart!$D$24,Chart!$D$29,Chart!$D$34)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4B-4039-B652-E59CD813F9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5164847"/>
        <c:axId val="675163887"/>
      </c:radarChart>
      <c:catAx>
        <c:axId val="6751648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5163887"/>
        <c:crosses val="autoZero"/>
        <c:auto val="1"/>
        <c:lblAlgn val="ctr"/>
        <c:lblOffset val="100"/>
        <c:noMultiLvlLbl val="0"/>
      </c:catAx>
      <c:valAx>
        <c:axId val="6751638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51648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92D050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</xdr:colOff>
      <xdr:row>1</xdr:row>
      <xdr:rowOff>172472</xdr:rowOff>
    </xdr:from>
    <xdr:to>
      <xdr:col>17</xdr:col>
      <xdr:colOff>429080</xdr:colOff>
      <xdr:row>17</xdr:row>
      <xdr:rowOff>4084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74424006-2DC9-66CB-2485-53537345C64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48986</xdr:colOff>
      <xdr:row>1</xdr:row>
      <xdr:rowOff>174033</xdr:rowOff>
    </xdr:from>
    <xdr:to>
      <xdr:col>23</xdr:col>
      <xdr:colOff>353785</xdr:colOff>
      <xdr:row>16</xdr:row>
      <xdr:rowOff>268969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A8C8A379-0C3C-51D7-07DC-D3ABF02CD9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44351</xdr:colOff>
      <xdr:row>17</xdr:row>
      <xdr:rowOff>58528</xdr:rowOff>
    </xdr:from>
    <xdr:to>
      <xdr:col>23</xdr:col>
      <xdr:colOff>347435</xdr:colOff>
      <xdr:row>33</xdr:row>
      <xdr:rowOff>95250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CB8EA7A-4B31-138B-2380-0D416421042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39460</xdr:colOff>
      <xdr:row>33</xdr:row>
      <xdr:rowOff>172017</xdr:rowOff>
    </xdr:from>
    <xdr:to>
      <xdr:col>23</xdr:col>
      <xdr:colOff>332013</xdr:colOff>
      <xdr:row>49</xdr:row>
      <xdr:rowOff>149678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A23AD5DE-515B-89D7-5FCD-3D29F1D6ED8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183241</xdr:colOff>
      <xdr:row>33</xdr:row>
      <xdr:rowOff>168532</xdr:rowOff>
    </xdr:from>
    <xdr:to>
      <xdr:col>11</xdr:col>
      <xdr:colOff>544286</xdr:colOff>
      <xdr:row>49</xdr:row>
      <xdr:rowOff>163285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50D7D730-7339-A837-68DC-51A255306C3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187324</xdr:colOff>
      <xdr:row>17</xdr:row>
      <xdr:rowOff>54429</xdr:rowOff>
    </xdr:from>
    <xdr:to>
      <xdr:col>11</xdr:col>
      <xdr:colOff>547461</xdr:colOff>
      <xdr:row>33</xdr:row>
      <xdr:rowOff>95250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A711B128-0F35-7B44-9C1A-6D17FDFF501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186418</xdr:colOff>
      <xdr:row>2</xdr:row>
      <xdr:rowOff>9525</xdr:rowOff>
    </xdr:from>
    <xdr:to>
      <xdr:col>11</xdr:col>
      <xdr:colOff>547462</xdr:colOff>
      <xdr:row>16</xdr:row>
      <xdr:rowOff>268968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DC650DC2-0498-887A-E382-73FBEA1356A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12</xdr:col>
      <xdr:colOff>9071</xdr:colOff>
      <xdr:row>17</xdr:row>
      <xdr:rowOff>54428</xdr:rowOff>
    </xdr:from>
    <xdr:to>
      <xdr:col>17</xdr:col>
      <xdr:colOff>369208</xdr:colOff>
      <xdr:row>33</xdr:row>
      <xdr:rowOff>95249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4285228-D37B-46E0-A20C-28D1D2AE54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26EDF-D814-4EE8-8CB3-67858AA8BA4B}">
  <sheetPr>
    <pageSetUpPr fitToPage="1"/>
  </sheetPr>
  <dimension ref="A1:K45"/>
  <sheetViews>
    <sheetView tabSelected="1" topLeftCell="A10" zoomScale="70" zoomScaleNormal="70" workbookViewId="0">
      <selection activeCell="I11" sqref="I11:I45"/>
    </sheetView>
  </sheetViews>
  <sheetFormatPr defaultRowHeight="14.5" x14ac:dyDescent="0.35"/>
  <cols>
    <col min="1" max="1" width="24.7265625" customWidth="1"/>
    <col min="2" max="2" width="6.90625" customWidth="1"/>
    <col min="3" max="3" width="48.6328125" customWidth="1"/>
    <col min="4" max="8" width="22.453125" style="1" customWidth="1"/>
    <col min="10" max="10" width="10" customWidth="1"/>
    <col min="11" max="11" width="11.08984375" customWidth="1"/>
  </cols>
  <sheetData>
    <row r="1" spans="1:11" ht="47.5" x14ac:dyDescent="1.1000000000000001">
      <c r="A1" s="26" t="s">
        <v>215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3" spans="1:11" x14ac:dyDescent="0.35">
      <c r="A3" t="s">
        <v>13</v>
      </c>
      <c r="D3"/>
      <c r="E3"/>
    </row>
    <row r="4" spans="1:11" x14ac:dyDescent="0.35">
      <c r="A4" s="1">
        <v>5</v>
      </c>
      <c r="B4" t="s">
        <v>6</v>
      </c>
      <c r="E4" s="19" t="s">
        <v>1</v>
      </c>
      <c r="F4" s="2" t="s">
        <v>211</v>
      </c>
      <c r="G4" s="18" t="s">
        <v>207</v>
      </c>
      <c r="H4" s="18"/>
      <c r="I4" s="18"/>
      <c r="J4" s="18"/>
      <c r="K4" s="18"/>
    </row>
    <row r="5" spans="1:11" x14ac:dyDescent="0.35">
      <c r="A5" s="1">
        <v>4</v>
      </c>
      <c r="B5" t="s">
        <v>7</v>
      </c>
      <c r="E5" s="20"/>
      <c r="F5" s="2" t="s">
        <v>212</v>
      </c>
      <c r="G5" s="18" t="s">
        <v>208</v>
      </c>
      <c r="H5" s="18"/>
      <c r="I5" s="18"/>
      <c r="J5" s="18"/>
      <c r="K5" s="18"/>
    </row>
    <row r="6" spans="1:11" x14ac:dyDescent="0.35">
      <c r="A6" s="1">
        <v>3</v>
      </c>
      <c r="B6" t="s">
        <v>8</v>
      </c>
      <c r="E6" s="20"/>
      <c r="F6" s="2" t="s">
        <v>213</v>
      </c>
      <c r="G6" s="18" t="s">
        <v>209</v>
      </c>
      <c r="H6" s="18"/>
      <c r="I6" s="18"/>
      <c r="J6" s="18"/>
      <c r="K6" s="18"/>
    </row>
    <row r="7" spans="1:11" x14ac:dyDescent="0.35">
      <c r="A7" s="1">
        <v>2</v>
      </c>
      <c r="B7" t="s">
        <v>9</v>
      </c>
      <c r="E7" s="21"/>
      <c r="F7" s="2" t="s">
        <v>214</v>
      </c>
      <c r="G7" s="18" t="s">
        <v>210</v>
      </c>
      <c r="H7" s="18"/>
      <c r="I7" s="18"/>
      <c r="J7" s="18"/>
      <c r="K7" s="18"/>
    </row>
    <row r="8" spans="1:11" x14ac:dyDescent="0.35">
      <c r="A8" s="1">
        <v>1</v>
      </c>
      <c r="B8" t="s">
        <v>10</v>
      </c>
      <c r="D8"/>
      <c r="E8"/>
      <c r="F8"/>
      <c r="G8"/>
      <c r="H8"/>
    </row>
    <row r="10" spans="1:11" ht="36" customHeight="1" x14ac:dyDescent="0.35">
      <c r="A10" s="15" t="s">
        <v>3</v>
      </c>
      <c r="B10" s="16" t="s">
        <v>0</v>
      </c>
      <c r="C10" s="16" t="s">
        <v>2</v>
      </c>
      <c r="D10" s="16" t="s">
        <v>14</v>
      </c>
      <c r="E10" s="16" t="s">
        <v>15</v>
      </c>
      <c r="F10" s="16" t="s">
        <v>16</v>
      </c>
      <c r="G10" s="16" t="s">
        <v>17</v>
      </c>
      <c r="H10" s="16" t="s">
        <v>18</v>
      </c>
      <c r="I10" s="16" t="s">
        <v>11</v>
      </c>
      <c r="J10" s="17" t="s">
        <v>12</v>
      </c>
      <c r="K10" s="16" t="s">
        <v>51</v>
      </c>
    </row>
    <row r="11" spans="1:11" ht="43.5" x14ac:dyDescent="0.35">
      <c r="A11" s="22" t="s">
        <v>89</v>
      </c>
      <c r="B11" s="6">
        <v>1</v>
      </c>
      <c r="C11" s="5" t="s">
        <v>83</v>
      </c>
      <c r="D11" s="6" t="s">
        <v>64</v>
      </c>
      <c r="E11" s="6" t="s">
        <v>65</v>
      </c>
      <c r="F11" s="6" t="s">
        <v>66</v>
      </c>
      <c r="G11" s="6" t="s">
        <v>67</v>
      </c>
      <c r="H11" s="6" t="s">
        <v>68</v>
      </c>
      <c r="I11" s="4"/>
      <c r="J11" s="19">
        <f>SUM(I11:I15)</f>
        <v>0</v>
      </c>
      <c r="K11" s="23" t="str">
        <f>IF(J11&gt;=23, "World Class", IF(J11&gt;=20, "Industry Leader", IF(J11&gt;=17, "Average Performer", "Poor")))</f>
        <v>Poor</v>
      </c>
    </row>
    <row r="12" spans="1:11" ht="29" x14ac:dyDescent="0.35">
      <c r="A12" s="22"/>
      <c r="B12" s="6">
        <v>2</v>
      </c>
      <c r="C12" s="5" t="s">
        <v>84</v>
      </c>
      <c r="D12" s="6" t="s">
        <v>69</v>
      </c>
      <c r="E12" s="6" t="s">
        <v>70</v>
      </c>
      <c r="F12" s="6" t="s">
        <v>71</v>
      </c>
      <c r="G12" s="6" t="s">
        <v>72</v>
      </c>
      <c r="H12" s="6" t="s">
        <v>73</v>
      </c>
      <c r="I12" s="4"/>
      <c r="J12" s="20"/>
      <c r="K12" s="24"/>
    </row>
    <row r="13" spans="1:11" ht="30.5" customHeight="1" x14ac:dyDescent="0.35">
      <c r="A13" s="22"/>
      <c r="B13" s="6">
        <v>3</v>
      </c>
      <c r="C13" s="5" t="s">
        <v>199</v>
      </c>
      <c r="D13" s="6" t="s">
        <v>30</v>
      </c>
      <c r="E13" s="6" t="s">
        <v>31</v>
      </c>
      <c r="F13" s="6" t="s">
        <v>70</v>
      </c>
      <c r="G13" s="6" t="s">
        <v>71</v>
      </c>
      <c r="H13" s="6" t="s">
        <v>74</v>
      </c>
      <c r="I13" s="4"/>
      <c r="J13" s="20"/>
      <c r="K13" s="24"/>
    </row>
    <row r="14" spans="1:11" ht="43.5" x14ac:dyDescent="0.35">
      <c r="A14" s="22"/>
      <c r="B14" s="6">
        <v>4</v>
      </c>
      <c r="C14" s="5" t="s">
        <v>88</v>
      </c>
      <c r="D14" s="6" t="s">
        <v>76</v>
      </c>
      <c r="E14" s="6" t="s">
        <v>77</v>
      </c>
      <c r="F14" s="6" t="s">
        <v>78</v>
      </c>
      <c r="G14" s="6" t="s">
        <v>79</v>
      </c>
      <c r="H14" s="6" t="s">
        <v>80</v>
      </c>
      <c r="I14" s="4"/>
      <c r="J14" s="20"/>
      <c r="K14" s="24"/>
    </row>
    <row r="15" spans="1:11" ht="30.5" customHeight="1" x14ac:dyDescent="0.35">
      <c r="A15" s="22"/>
      <c r="B15" s="6">
        <v>5</v>
      </c>
      <c r="C15" s="5" t="s">
        <v>85</v>
      </c>
      <c r="D15" s="6" t="s">
        <v>30</v>
      </c>
      <c r="E15" s="6" t="s">
        <v>31</v>
      </c>
      <c r="F15" s="6" t="s">
        <v>32</v>
      </c>
      <c r="G15" s="6" t="s">
        <v>33</v>
      </c>
      <c r="H15" s="6" t="s">
        <v>34</v>
      </c>
      <c r="I15" s="4"/>
      <c r="J15" s="21"/>
      <c r="K15" s="25"/>
    </row>
    <row r="16" spans="1:11" ht="36.5" customHeight="1" x14ac:dyDescent="0.35">
      <c r="A16" s="22" t="s">
        <v>90</v>
      </c>
      <c r="B16" s="3">
        <v>1</v>
      </c>
      <c r="C16" s="5" t="s">
        <v>111</v>
      </c>
      <c r="D16" s="6" t="s">
        <v>95</v>
      </c>
      <c r="E16" s="6" t="s">
        <v>96</v>
      </c>
      <c r="F16" s="6" t="s">
        <v>97</v>
      </c>
      <c r="G16" s="6" t="s">
        <v>24</v>
      </c>
      <c r="H16" s="6" t="s">
        <v>25</v>
      </c>
      <c r="I16" s="4"/>
      <c r="J16" s="19">
        <f>SUM(I16:I20)</f>
        <v>0</v>
      </c>
      <c r="K16" s="23" t="str">
        <f t="shared" ref="K16" si="0">IF(J16&gt;=23, "World Class", IF(J16&gt;=20, "Industry Leader", IF(J16&gt;=17, "Average Performer", "Poor")))</f>
        <v>Poor</v>
      </c>
    </row>
    <row r="17" spans="1:11" ht="36.5" customHeight="1" x14ac:dyDescent="0.35">
      <c r="A17" s="22"/>
      <c r="B17" s="3">
        <v>2</v>
      </c>
      <c r="C17" s="5" t="s">
        <v>112</v>
      </c>
      <c r="D17" s="6" t="s">
        <v>116</v>
      </c>
      <c r="E17" s="6" t="s">
        <v>117</v>
      </c>
      <c r="F17" s="6" t="s">
        <v>118</v>
      </c>
      <c r="G17" s="6" t="s">
        <v>48</v>
      </c>
      <c r="H17" s="6" t="s">
        <v>119</v>
      </c>
      <c r="I17" s="4"/>
      <c r="J17" s="20"/>
      <c r="K17" s="24"/>
    </row>
    <row r="18" spans="1:11" ht="36.5" customHeight="1" x14ac:dyDescent="0.35">
      <c r="A18" s="22"/>
      <c r="B18" s="3">
        <v>3</v>
      </c>
      <c r="C18" s="5" t="s">
        <v>113</v>
      </c>
      <c r="D18" s="6" t="s">
        <v>99</v>
      </c>
      <c r="E18" s="6" t="s">
        <v>100</v>
      </c>
      <c r="F18" s="6" t="s">
        <v>101</v>
      </c>
      <c r="G18" s="6" t="s">
        <v>102</v>
      </c>
      <c r="H18" s="6" t="s">
        <v>103</v>
      </c>
      <c r="I18" s="4"/>
      <c r="J18" s="20"/>
      <c r="K18" s="24"/>
    </row>
    <row r="19" spans="1:11" ht="36.5" customHeight="1" x14ac:dyDescent="0.35">
      <c r="A19" s="22"/>
      <c r="B19" s="3">
        <v>4</v>
      </c>
      <c r="C19" s="5" t="s">
        <v>162</v>
      </c>
      <c r="D19" s="6" t="s">
        <v>104</v>
      </c>
      <c r="E19" s="6" t="s">
        <v>105</v>
      </c>
      <c r="F19" s="6" t="s">
        <v>106</v>
      </c>
      <c r="G19" s="6" t="s">
        <v>107</v>
      </c>
      <c r="H19" s="6" t="s">
        <v>108</v>
      </c>
      <c r="I19" s="4"/>
      <c r="J19" s="20"/>
      <c r="K19" s="24"/>
    </row>
    <row r="20" spans="1:11" ht="36.5" customHeight="1" x14ac:dyDescent="0.35">
      <c r="A20" s="22"/>
      <c r="B20" s="3">
        <v>5</v>
      </c>
      <c r="C20" s="5" t="s">
        <v>115</v>
      </c>
      <c r="D20" s="6" t="s">
        <v>22</v>
      </c>
      <c r="E20" s="6" t="s">
        <v>24</v>
      </c>
      <c r="F20" s="6" t="s">
        <v>19</v>
      </c>
      <c r="G20" s="6" t="s">
        <v>109</v>
      </c>
      <c r="H20" s="6" t="s">
        <v>110</v>
      </c>
      <c r="I20" s="4"/>
      <c r="J20" s="21"/>
      <c r="K20" s="25"/>
    </row>
    <row r="21" spans="1:11" ht="44" customHeight="1" x14ac:dyDescent="0.35">
      <c r="A21" s="22" t="s">
        <v>91</v>
      </c>
      <c r="B21" s="6">
        <v>1</v>
      </c>
      <c r="C21" s="5" t="s">
        <v>122</v>
      </c>
      <c r="D21" s="6" t="s">
        <v>98</v>
      </c>
      <c r="E21" s="6" t="s">
        <v>120</v>
      </c>
      <c r="F21" s="6" t="s">
        <v>26</v>
      </c>
      <c r="G21" s="6" t="s">
        <v>121</v>
      </c>
      <c r="H21" s="6" t="s">
        <v>50</v>
      </c>
      <c r="I21" s="4"/>
      <c r="J21" s="19">
        <f>SUM(I21:I25)</f>
        <v>0</v>
      </c>
      <c r="K21" s="23" t="str">
        <f t="shared" ref="K21" si="1">IF(J21&gt;=23, "World Class", IF(J21&gt;=20, "Industry Leader", IF(J21&gt;=17, "Average Performer", "Poor")))</f>
        <v>Poor</v>
      </c>
    </row>
    <row r="22" spans="1:11" ht="30.5" customHeight="1" x14ac:dyDescent="0.35">
      <c r="A22" s="22"/>
      <c r="B22" s="6">
        <v>2</v>
      </c>
      <c r="C22" s="5" t="s">
        <v>140</v>
      </c>
      <c r="D22" s="6" t="s">
        <v>123</v>
      </c>
      <c r="E22" s="6" t="s">
        <v>33</v>
      </c>
      <c r="F22" s="6" t="s">
        <v>32</v>
      </c>
      <c r="G22" s="6" t="s">
        <v>31</v>
      </c>
      <c r="H22" s="6" t="s">
        <v>124</v>
      </c>
      <c r="I22" s="4"/>
      <c r="J22" s="20"/>
      <c r="K22" s="24"/>
    </row>
    <row r="23" spans="1:11" ht="29.5" customHeight="1" x14ac:dyDescent="0.35">
      <c r="A23" s="22"/>
      <c r="B23" s="6">
        <v>3</v>
      </c>
      <c r="C23" s="5" t="s">
        <v>141</v>
      </c>
      <c r="D23" s="6" t="s">
        <v>125</v>
      </c>
      <c r="E23" s="6" t="s">
        <v>126</v>
      </c>
      <c r="F23" s="6" t="s">
        <v>127</v>
      </c>
      <c r="G23" s="6" t="s">
        <v>128</v>
      </c>
      <c r="H23" s="6" t="s">
        <v>129</v>
      </c>
      <c r="I23" s="4"/>
      <c r="J23" s="20"/>
      <c r="K23" s="24"/>
    </row>
    <row r="24" spans="1:11" ht="30.5" customHeight="1" x14ac:dyDescent="0.35">
      <c r="A24" s="22"/>
      <c r="B24" s="6">
        <v>4</v>
      </c>
      <c r="C24" s="5" t="s">
        <v>142</v>
      </c>
      <c r="D24" s="6" t="s">
        <v>130</v>
      </c>
      <c r="E24" s="6" t="s">
        <v>131</v>
      </c>
      <c r="F24" s="6" t="s">
        <v>132</v>
      </c>
      <c r="G24" s="6" t="s">
        <v>133</v>
      </c>
      <c r="H24" s="6" t="s">
        <v>134</v>
      </c>
      <c r="I24" s="4"/>
      <c r="J24" s="20"/>
      <c r="K24" s="24"/>
    </row>
    <row r="25" spans="1:11" ht="30.5" customHeight="1" x14ac:dyDescent="0.35">
      <c r="A25" s="22"/>
      <c r="B25" s="6">
        <v>5</v>
      </c>
      <c r="C25" s="5" t="s">
        <v>143</v>
      </c>
      <c r="D25" s="6" t="s">
        <v>135</v>
      </c>
      <c r="E25" s="6" t="s">
        <v>136</v>
      </c>
      <c r="F25" s="6" t="s">
        <v>137</v>
      </c>
      <c r="G25" s="6" t="s">
        <v>138</v>
      </c>
      <c r="H25" s="6" t="s">
        <v>139</v>
      </c>
      <c r="I25" s="4"/>
      <c r="J25" s="21"/>
      <c r="K25" s="25"/>
    </row>
    <row r="26" spans="1:11" ht="30.5" customHeight="1" x14ac:dyDescent="0.35">
      <c r="A26" s="22" t="s">
        <v>92</v>
      </c>
      <c r="B26" s="6">
        <v>1</v>
      </c>
      <c r="C26" s="5" t="s">
        <v>200</v>
      </c>
      <c r="D26" s="6" t="s">
        <v>144</v>
      </c>
      <c r="E26" s="6" t="s">
        <v>145</v>
      </c>
      <c r="F26" s="6" t="s">
        <v>146</v>
      </c>
      <c r="G26" s="6" t="s">
        <v>147</v>
      </c>
      <c r="H26" s="6" t="s">
        <v>148</v>
      </c>
      <c r="I26" s="4"/>
      <c r="J26" s="19">
        <f>SUM(I26:I30)</f>
        <v>0</v>
      </c>
      <c r="K26" s="23" t="str">
        <f t="shared" ref="K26" si="2">IF(J26&gt;=23, "World Class", IF(J26&gt;=20, "Industry Leader", IF(J26&gt;=17, "Average Performer", "Poor")))</f>
        <v>Poor</v>
      </c>
    </row>
    <row r="27" spans="1:11" ht="30.5" customHeight="1" x14ac:dyDescent="0.35">
      <c r="A27" s="22"/>
      <c r="B27" s="6">
        <v>2</v>
      </c>
      <c r="C27" s="5" t="s">
        <v>154</v>
      </c>
      <c r="D27" s="6" t="s">
        <v>149</v>
      </c>
      <c r="E27" s="6" t="s">
        <v>150</v>
      </c>
      <c r="F27" s="6" t="s">
        <v>151</v>
      </c>
      <c r="G27" s="6" t="s">
        <v>152</v>
      </c>
      <c r="H27" s="6" t="s">
        <v>153</v>
      </c>
      <c r="I27" s="4"/>
      <c r="J27" s="20"/>
      <c r="K27" s="24"/>
    </row>
    <row r="28" spans="1:11" ht="30.5" customHeight="1" x14ac:dyDescent="0.35">
      <c r="A28" s="22"/>
      <c r="B28" s="6">
        <v>3</v>
      </c>
      <c r="C28" s="5" t="s">
        <v>155</v>
      </c>
      <c r="D28" s="6" t="s">
        <v>22</v>
      </c>
      <c r="E28" s="6" t="s">
        <v>24</v>
      </c>
      <c r="F28" s="6" t="s">
        <v>19</v>
      </c>
      <c r="G28" s="6" t="s">
        <v>20</v>
      </c>
      <c r="H28" s="6" t="s">
        <v>21</v>
      </c>
      <c r="I28" s="4"/>
      <c r="J28" s="20"/>
      <c r="K28" s="24"/>
    </row>
    <row r="29" spans="1:11" ht="30.5" customHeight="1" x14ac:dyDescent="0.35">
      <c r="A29" s="22"/>
      <c r="B29" s="6">
        <v>4</v>
      </c>
      <c r="C29" s="5" t="s">
        <v>201</v>
      </c>
      <c r="D29" s="6" t="s">
        <v>202</v>
      </c>
      <c r="E29" s="6" t="s">
        <v>203</v>
      </c>
      <c r="F29" s="6" t="s">
        <v>204</v>
      </c>
      <c r="G29" s="6" t="s">
        <v>205</v>
      </c>
      <c r="H29" s="6" t="s">
        <v>206</v>
      </c>
      <c r="I29" s="4"/>
      <c r="J29" s="20"/>
      <c r="K29" s="24"/>
    </row>
    <row r="30" spans="1:11" ht="30.5" customHeight="1" x14ac:dyDescent="0.35">
      <c r="A30" s="22"/>
      <c r="B30" s="6">
        <v>5</v>
      </c>
      <c r="C30" s="5" t="s">
        <v>156</v>
      </c>
      <c r="D30" s="6" t="s">
        <v>144</v>
      </c>
      <c r="E30" s="6" t="s">
        <v>145</v>
      </c>
      <c r="F30" s="6" t="s">
        <v>146</v>
      </c>
      <c r="G30" s="6" t="s">
        <v>147</v>
      </c>
      <c r="H30" s="6" t="s">
        <v>148</v>
      </c>
      <c r="I30" s="4"/>
      <c r="J30" s="21"/>
      <c r="K30" s="25"/>
    </row>
    <row r="31" spans="1:11" ht="30.5" customHeight="1" x14ac:dyDescent="0.35">
      <c r="A31" s="22" t="s">
        <v>93</v>
      </c>
      <c r="B31" s="6">
        <v>1</v>
      </c>
      <c r="C31" s="5" t="s">
        <v>168</v>
      </c>
      <c r="D31" s="6" t="s">
        <v>30</v>
      </c>
      <c r="E31" s="6" t="s">
        <v>31</v>
      </c>
      <c r="F31" s="6" t="s">
        <v>32</v>
      </c>
      <c r="G31" s="6" t="s">
        <v>33</v>
      </c>
      <c r="H31" s="6" t="s">
        <v>34</v>
      </c>
      <c r="I31" s="4"/>
      <c r="J31" s="19">
        <f>SUM(I31:I35)</f>
        <v>0</v>
      </c>
      <c r="K31" s="23" t="str">
        <f t="shared" ref="K31" si="3">IF(J31&gt;=23, "World Class", IF(J31&gt;=20, "Industry Leader", IF(J31&gt;=17, "Average Performer", "Poor")))</f>
        <v>Poor</v>
      </c>
    </row>
    <row r="32" spans="1:11" ht="30.5" customHeight="1" x14ac:dyDescent="0.35">
      <c r="A32" s="22"/>
      <c r="B32" s="6">
        <v>2</v>
      </c>
      <c r="C32" s="5" t="s">
        <v>181</v>
      </c>
      <c r="D32" s="6" t="s">
        <v>176</v>
      </c>
      <c r="E32" s="6" t="s">
        <v>177</v>
      </c>
      <c r="F32" s="6" t="s">
        <v>178</v>
      </c>
      <c r="G32" s="6" t="s">
        <v>179</v>
      </c>
      <c r="H32" s="6" t="s">
        <v>180</v>
      </c>
      <c r="I32" s="4"/>
      <c r="J32" s="20"/>
      <c r="K32" s="24"/>
    </row>
    <row r="33" spans="1:11" ht="30.5" customHeight="1" x14ac:dyDescent="0.35">
      <c r="A33" s="22"/>
      <c r="B33" s="6">
        <v>3</v>
      </c>
      <c r="C33" s="5" t="s">
        <v>169</v>
      </c>
      <c r="D33" s="6" t="s">
        <v>35</v>
      </c>
      <c r="E33" s="6" t="s">
        <v>45</v>
      </c>
      <c r="F33" s="6" t="s">
        <v>23</v>
      </c>
      <c r="G33" s="6" t="s">
        <v>24</v>
      </c>
      <c r="H33" s="6" t="s">
        <v>25</v>
      </c>
      <c r="I33" s="4"/>
      <c r="J33" s="20"/>
      <c r="K33" s="24"/>
    </row>
    <row r="34" spans="1:11" ht="30.5" customHeight="1" x14ac:dyDescent="0.35">
      <c r="A34" s="22"/>
      <c r="B34" s="6">
        <v>4</v>
      </c>
      <c r="C34" s="5" t="s">
        <v>170</v>
      </c>
      <c r="D34" s="6" t="s">
        <v>163</v>
      </c>
      <c r="E34" s="6" t="s">
        <v>164</v>
      </c>
      <c r="F34" s="6" t="s">
        <v>165</v>
      </c>
      <c r="G34" s="6" t="s">
        <v>166</v>
      </c>
      <c r="H34" s="6" t="s">
        <v>167</v>
      </c>
      <c r="I34" s="4"/>
      <c r="J34" s="20"/>
      <c r="K34" s="24"/>
    </row>
    <row r="35" spans="1:11" ht="30.5" customHeight="1" x14ac:dyDescent="0.35">
      <c r="A35" s="22"/>
      <c r="B35" s="6">
        <v>5</v>
      </c>
      <c r="C35" s="5" t="s">
        <v>171</v>
      </c>
      <c r="D35" s="6" t="s">
        <v>35</v>
      </c>
      <c r="E35" s="6" t="s">
        <v>45</v>
      </c>
      <c r="F35" s="6" t="s">
        <v>23</v>
      </c>
      <c r="G35" s="6" t="s">
        <v>24</v>
      </c>
      <c r="H35" s="6" t="s">
        <v>25</v>
      </c>
      <c r="I35" s="4"/>
      <c r="J35" s="21"/>
      <c r="K35" s="25"/>
    </row>
    <row r="36" spans="1:11" ht="30.5" customHeight="1" x14ac:dyDescent="0.35">
      <c r="A36" s="22" t="s">
        <v>94</v>
      </c>
      <c r="B36" s="6">
        <v>1</v>
      </c>
      <c r="C36" s="5" t="s">
        <v>182</v>
      </c>
      <c r="D36" s="6" t="s">
        <v>43</v>
      </c>
      <c r="E36" s="6" t="s">
        <v>44</v>
      </c>
      <c r="F36" s="6" t="s">
        <v>45</v>
      </c>
      <c r="G36" s="6" t="s">
        <v>46</v>
      </c>
      <c r="H36" s="6" t="s">
        <v>25</v>
      </c>
      <c r="I36" s="4"/>
      <c r="J36" s="19">
        <f>SUM(I36:I40)</f>
        <v>0</v>
      </c>
      <c r="K36" s="23" t="str">
        <f t="shared" ref="K36" si="4">IF(J36&gt;=23, "World Class", IF(J36&gt;=20, "Industry Leader", IF(J36&gt;=17, "Average Performer", "Poor")))</f>
        <v>Poor</v>
      </c>
    </row>
    <row r="37" spans="1:11" ht="30.5" customHeight="1" x14ac:dyDescent="0.35">
      <c r="A37" s="22"/>
      <c r="B37" s="6">
        <v>2</v>
      </c>
      <c r="C37" s="5" t="s">
        <v>183</v>
      </c>
      <c r="D37" s="6" t="s">
        <v>43</v>
      </c>
      <c r="E37" s="6" t="s">
        <v>44</v>
      </c>
      <c r="F37" s="6" t="s">
        <v>45</v>
      </c>
      <c r="G37" s="6" t="s">
        <v>46</v>
      </c>
      <c r="H37" s="6" t="s">
        <v>25</v>
      </c>
      <c r="I37" s="4"/>
      <c r="J37" s="20"/>
      <c r="K37" s="24"/>
    </row>
    <row r="38" spans="1:11" ht="30.5" customHeight="1" x14ac:dyDescent="0.35">
      <c r="A38" s="22"/>
      <c r="B38" s="6">
        <v>3</v>
      </c>
      <c r="C38" s="5" t="s">
        <v>184</v>
      </c>
      <c r="D38" s="6" t="s">
        <v>28</v>
      </c>
      <c r="E38" s="6" t="s">
        <v>23</v>
      </c>
      <c r="F38" s="6" t="s">
        <v>24</v>
      </c>
      <c r="G38" s="6" t="s">
        <v>19</v>
      </c>
      <c r="H38" s="6" t="s">
        <v>29</v>
      </c>
      <c r="I38" s="4"/>
      <c r="J38" s="20"/>
      <c r="K38" s="24"/>
    </row>
    <row r="39" spans="1:11" ht="30.5" customHeight="1" x14ac:dyDescent="0.35">
      <c r="A39" s="22"/>
      <c r="B39" s="6">
        <v>4</v>
      </c>
      <c r="C39" s="5" t="s">
        <v>185</v>
      </c>
      <c r="D39" s="6" t="s">
        <v>38</v>
      </c>
      <c r="E39" s="6" t="s">
        <v>39</v>
      </c>
      <c r="F39" s="6" t="s">
        <v>40</v>
      </c>
      <c r="G39" s="6" t="s">
        <v>41</v>
      </c>
      <c r="H39" s="6" t="s">
        <v>42</v>
      </c>
      <c r="I39" s="4"/>
      <c r="J39" s="20"/>
      <c r="K39" s="24"/>
    </row>
    <row r="40" spans="1:11" ht="30.5" customHeight="1" x14ac:dyDescent="0.35">
      <c r="A40" s="22"/>
      <c r="B40" s="6">
        <v>5</v>
      </c>
      <c r="C40" s="5" t="s">
        <v>186</v>
      </c>
      <c r="D40" s="6" t="s">
        <v>43</v>
      </c>
      <c r="E40" s="6" t="s">
        <v>44</v>
      </c>
      <c r="F40" s="6" t="s">
        <v>45</v>
      </c>
      <c r="G40" s="6" t="s">
        <v>46</v>
      </c>
      <c r="H40" s="6" t="s">
        <v>25</v>
      </c>
      <c r="I40" s="4"/>
      <c r="J40" s="21"/>
      <c r="K40" s="25"/>
    </row>
    <row r="41" spans="1:11" ht="30.5" customHeight="1" x14ac:dyDescent="0.35">
      <c r="A41" s="22" t="s">
        <v>5</v>
      </c>
      <c r="B41" s="6">
        <v>1</v>
      </c>
      <c r="C41" s="5" t="s">
        <v>190</v>
      </c>
      <c r="D41" s="6" t="s">
        <v>43</v>
      </c>
      <c r="E41" s="6" t="s">
        <v>44</v>
      </c>
      <c r="F41" s="6" t="s">
        <v>45</v>
      </c>
      <c r="G41" s="6" t="s">
        <v>46</v>
      </c>
      <c r="H41" s="6" t="s">
        <v>25</v>
      </c>
      <c r="I41" s="4"/>
      <c r="J41" s="19">
        <f>SUM(I41:I45)</f>
        <v>0</v>
      </c>
      <c r="K41" s="23" t="str">
        <f t="shared" ref="K41" si="5">IF(J41&gt;=23, "World Class", IF(J41&gt;=20, "Industry Leader", IF(J41&gt;=17, "Average Performer", "Poor")))</f>
        <v>Poor</v>
      </c>
    </row>
    <row r="42" spans="1:11" ht="30.5" customHeight="1" x14ac:dyDescent="0.35">
      <c r="A42" s="22"/>
      <c r="B42" s="6">
        <v>2</v>
      </c>
      <c r="C42" s="5" t="s">
        <v>191</v>
      </c>
      <c r="D42" s="6" t="s">
        <v>47</v>
      </c>
      <c r="E42" s="6" t="s">
        <v>48</v>
      </c>
      <c r="F42" s="6" t="s">
        <v>49</v>
      </c>
      <c r="G42" s="6" t="s">
        <v>27</v>
      </c>
      <c r="H42" s="6" t="s">
        <v>50</v>
      </c>
      <c r="I42" s="4"/>
      <c r="J42" s="20"/>
      <c r="K42" s="24"/>
    </row>
    <row r="43" spans="1:11" ht="30.5" customHeight="1" x14ac:dyDescent="0.35">
      <c r="A43" s="22"/>
      <c r="B43" s="6">
        <v>3</v>
      </c>
      <c r="C43" s="5" t="s">
        <v>192</v>
      </c>
      <c r="D43" s="6" t="s">
        <v>43</v>
      </c>
      <c r="E43" s="6" t="s">
        <v>44</v>
      </c>
      <c r="F43" s="6" t="s">
        <v>45</v>
      </c>
      <c r="G43" s="6" t="s">
        <v>46</v>
      </c>
      <c r="H43" s="6" t="s">
        <v>25</v>
      </c>
      <c r="I43" s="4"/>
      <c r="J43" s="20"/>
      <c r="K43" s="24"/>
    </row>
    <row r="44" spans="1:11" ht="30.5" customHeight="1" x14ac:dyDescent="0.35">
      <c r="A44" s="22"/>
      <c r="B44" s="6">
        <v>4</v>
      </c>
      <c r="C44" s="5" t="s">
        <v>193</v>
      </c>
      <c r="D44" s="6" t="s">
        <v>35</v>
      </c>
      <c r="E44" s="6" t="s">
        <v>36</v>
      </c>
      <c r="F44" s="6" t="s">
        <v>37</v>
      </c>
      <c r="G44" s="6" t="s">
        <v>24</v>
      </c>
      <c r="H44" s="6" t="s">
        <v>25</v>
      </c>
      <c r="I44" s="4"/>
      <c r="J44" s="20"/>
      <c r="K44" s="24"/>
    </row>
    <row r="45" spans="1:11" ht="30.5" customHeight="1" x14ac:dyDescent="0.35">
      <c r="A45" s="22"/>
      <c r="B45" s="6">
        <v>5</v>
      </c>
      <c r="C45" s="5" t="s">
        <v>194</v>
      </c>
      <c r="D45" s="6" t="s">
        <v>43</v>
      </c>
      <c r="E45" s="6" t="s">
        <v>44</v>
      </c>
      <c r="F45" s="6" t="s">
        <v>45</v>
      </c>
      <c r="G45" s="6" t="s">
        <v>46</v>
      </c>
      <c r="H45" s="6" t="s">
        <v>25</v>
      </c>
      <c r="I45" s="4"/>
      <c r="J45" s="21"/>
      <c r="K45" s="25"/>
    </row>
  </sheetData>
  <mergeCells count="27">
    <mergeCell ref="A36:A40"/>
    <mergeCell ref="K36:K40"/>
    <mergeCell ref="K41:K45"/>
    <mergeCell ref="A1:K1"/>
    <mergeCell ref="E4:E7"/>
    <mergeCell ref="K11:K15"/>
    <mergeCell ref="K16:K20"/>
    <mergeCell ref="K21:K25"/>
    <mergeCell ref="K26:K30"/>
    <mergeCell ref="K31:K35"/>
    <mergeCell ref="A41:A45"/>
    <mergeCell ref="J11:J15"/>
    <mergeCell ref="J16:J20"/>
    <mergeCell ref="J21:J25"/>
    <mergeCell ref="J26:J30"/>
    <mergeCell ref="J31:J35"/>
    <mergeCell ref="A11:A15"/>
    <mergeCell ref="A16:A20"/>
    <mergeCell ref="A21:A25"/>
    <mergeCell ref="A26:A30"/>
    <mergeCell ref="A31:A35"/>
    <mergeCell ref="G4:K4"/>
    <mergeCell ref="G5:K5"/>
    <mergeCell ref="G6:K6"/>
    <mergeCell ref="G7:K7"/>
    <mergeCell ref="J41:J45"/>
    <mergeCell ref="J36:J40"/>
  </mergeCells>
  <conditionalFormatting sqref="I11:I45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I16:I20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25" right="0.25" top="0.75" bottom="0.75" header="0.3" footer="0.3"/>
  <pageSetup scale="4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63F43-A570-45EE-A277-4A6C609DA69A}">
  <dimension ref="A1:R50"/>
  <sheetViews>
    <sheetView zoomScale="40" zoomScaleNormal="40" workbookViewId="0">
      <selection activeCell="AD15" sqref="AD15"/>
    </sheetView>
  </sheetViews>
  <sheetFormatPr defaultRowHeight="14.5" x14ac:dyDescent="0.35"/>
  <cols>
    <col min="1" max="1" width="16.08984375" style="7" bestFit="1" customWidth="1"/>
    <col min="2" max="2" width="50.1796875" style="7" customWidth="1"/>
    <col min="3" max="4" width="10.81640625" style="7" customWidth="1"/>
    <col min="5" max="5" width="17.08984375" style="7" customWidth="1"/>
    <col min="6" max="17" width="8.7265625" style="7"/>
    <col min="18" max="18" width="6.1796875" style="7" customWidth="1"/>
    <col min="19" max="16384" width="8.7265625" style="7"/>
  </cols>
  <sheetData>
    <row r="1" spans="1:5" ht="47.5" x14ac:dyDescent="1.1000000000000001">
      <c r="A1" s="8" t="s">
        <v>4</v>
      </c>
      <c r="B1" s="8"/>
      <c r="C1" s="8"/>
      <c r="D1" s="8"/>
      <c r="E1" s="8"/>
    </row>
    <row r="3" spans="1:5" ht="14.5" customHeight="1" x14ac:dyDescent="0.35">
      <c r="A3" s="9" t="s">
        <v>3</v>
      </c>
      <c r="B3" s="10" t="s">
        <v>2</v>
      </c>
      <c r="C3" s="10" t="s">
        <v>11</v>
      </c>
      <c r="D3" s="10" t="s">
        <v>12</v>
      </c>
      <c r="E3" s="10" t="s">
        <v>51</v>
      </c>
    </row>
    <row r="4" spans="1:5" ht="14.5" customHeight="1" x14ac:dyDescent="0.35">
      <c r="A4" s="30" t="s">
        <v>52</v>
      </c>
      <c r="B4" s="11" t="s">
        <v>82</v>
      </c>
      <c r="C4" s="12">
        <f>+'Performance Score Card'!I11</f>
        <v>0</v>
      </c>
      <c r="D4" s="33">
        <f>SUM(C4:C8)</f>
        <v>0</v>
      </c>
      <c r="E4" s="27" t="str">
        <f>IF(D4&gt;=21,"World-Class Business",IF(D4&gt;=20,"Industry Leader",IF(D4&gt;=17,"Average Performer",IF(D4&lt;=17,"At Risk"))))</f>
        <v>At Risk</v>
      </c>
    </row>
    <row r="5" spans="1:5" x14ac:dyDescent="0.35">
      <c r="A5" s="31"/>
      <c r="B5" s="11" t="s">
        <v>87</v>
      </c>
      <c r="C5" s="12">
        <f>+'Performance Score Card'!I12</f>
        <v>0</v>
      </c>
      <c r="D5" s="34"/>
      <c r="E5" s="28"/>
    </row>
    <row r="6" spans="1:5" x14ac:dyDescent="0.35">
      <c r="A6" s="31"/>
      <c r="B6" s="11" t="s">
        <v>86</v>
      </c>
      <c r="C6" s="12">
        <f>+'Performance Score Card'!I13</f>
        <v>0</v>
      </c>
      <c r="D6" s="34"/>
      <c r="E6" s="28"/>
    </row>
    <row r="7" spans="1:5" ht="18.5" customHeight="1" x14ac:dyDescent="0.35">
      <c r="A7" s="31"/>
      <c r="B7" s="11" t="s">
        <v>75</v>
      </c>
      <c r="C7" s="12">
        <f>+'Performance Score Card'!I14</f>
        <v>0</v>
      </c>
      <c r="D7" s="34"/>
      <c r="E7" s="28"/>
    </row>
    <row r="8" spans="1:5" ht="14.5" customHeight="1" x14ac:dyDescent="0.35">
      <c r="A8" s="32"/>
      <c r="B8" s="11" t="s">
        <v>81</v>
      </c>
      <c r="C8" s="12">
        <f>+'Performance Score Card'!I15</f>
        <v>0</v>
      </c>
      <c r="D8" s="35"/>
      <c r="E8" s="29"/>
    </row>
    <row r="9" spans="1:5" ht="14.5" customHeight="1" x14ac:dyDescent="0.35">
      <c r="A9" s="30" t="s">
        <v>53</v>
      </c>
      <c r="B9" s="13" t="s">
        <v>111</v>
      </c>
      <c r="C9" s="12">
        <f>+'Performance Score Card'!I16</f>
        <v>0</v>
      </c>
      <c r="D9" s="33">
        <f>SUM(C9:C13)</f>
        <v>0</v>
      </c>
      <c r="E9" s="27" t="str">
        <f t="shared" ref="E9" si="0">IF(D9&gt;=21,"World-Class Business",IF(D9&gt;=20,"Industry Leader",IF(D9&gt;=17,"Average Performer",IF(D9&lt;=17,"At Risk"))))</f>
        <v>At Risk</v>
      </c>
    </row>
    <row r="10" spans="1:5" x14ac:dyDescent="0.35">
      <c r="A10" s="31"/>
      <c r="B10" s="13" t="s">
        <v>112</v>
      </c>
      <c r="C10" s="12">
        <f>+'Performance Score Card'!I17</f>
        <v>0</v>
      </c>
      <c r="D10" s="34"/>
      <c r="E10" s="28"/>
    </row>
    <row r="11" spans="1:5" x14ac:dyDescent="0.35">
      <c r="A11" s="31"/>
      <c r="B11" s="13" t="s">
        <v>113</v>
      </c>
      <c r="C11" s="12">
        <f>+'Performance Score Card'!I18</f>
        <v>0</v>
      </c>
      <c r="D11" s="34"/>
      <c r="E11" s="28"/>
    </row>
    <row r="12" spans="1:5" ht="18.5" customHeight="1" x14ac:dyDescent="0.35">
      <c r="A12" s="31"/>
      <c r="B12" s="13" t="s">
        <v>114</v>
      </c>
      <c r="C12" s="12">
        <f>+'Performance Score Card'!I19</f>
        <v>0</v>
      </c>
      <c r="D12" s="34"/>
      <c r="E12" s="28"/>
    </row>
    <row r="13" spans="1:5" ht="14.5" customHeight="1" x14ac:dyDescent="0.35">
      <c r="A13" s="32"/>
      <c r="B13" s="13" t="s">
        <v>115</v>
      </c>
      <c r="C13" s="12">
        <f>+'Performance Score Card'!I20</f>
        <v>0</v>
      </c>
      <c r="D13" s="35"/>
      <c r="E13" s="29"/>
    </row>
    <row r="14" spans="1:5" ht="14.5" customHeight="1" x14ac:dyDescent="0.35">
      <c r="A14" s="30" t="s">
        <v>54</v>
      </c>
      <c r="B14" s="11" t="s">
        <v>122</v>
      </c>
      <c r="C14" s="12">
        <f>+'Performance Score Card'!I21</f>
        <v>0</v>
      </c>
      <c r="D14" s="33">
        <f>SUM(C14:C18)</f>
        <v>0</v>
      </c>
      <c r="E14" s="27" t="str">
        <f t="shared" ref="E14" si="1">IF(D14&gt;=21,"World-Class Business",IF(D14&gt;=20,"Industry Leader",IF(D14&gt;=17,"Average Performer",IF(D14&lt;=17,"At Risk"))))</f>
        <v>At Risk</v>
      </c>
    </row>
    <row r="15" spans="1:5" x14ac:dyDescent="0.35">
      <c r="A15" s="31"/>
      <c r="B15" s="11" t="s">
        <v>140</v>
      </c>
      <c r="C15" s="12">
        <f>+'Performance Score Card'!I22</f>
        <v>0</v>
      </c>
      <c r="D15" s="34"/>
      <c r="E15" s="28"/>
    </row>
    <row r="16" spans="1:5" x14ac:dyDescent="0.35">
      <c r="A16" s="31"/>
      <c r="B16" s="11" t="s">
        <v>141</v>
      </c>
      <c r="C16" s="12">
        <f>+'Performance Score Card'!I23</f>
        <v>0</v>
      </c>
      <c r="D16" s="34"/>
      <c r="E16" s="28"/>
    </row>
    <row r="17" spans="1:5" ht="22" customHeight="1" x14ac:dyDescent="0.35">
      <c r="A17" s="31"/>
      <c r="B17" s="11" t="s">
        <v>142</v>
      </c>
      <c r="C17" s="12">
        <f>+'Performance Score Card'!I24</f>
        <v>0</v>
      </c>
      <c r="D17" s="34"/>
      <c r="E17" s="28"/>
    </row>
    <row r="18" spans="1:5" x14ac:dyDescent="0.35">
      <c r="A18" s="32"/>
      <c r="B18" s="11" t="s">
        <v>143</v>
      </c>
      <c r="C18" s="12">
        <f>+'Performance Score Card'!I25</f>
        <v>0</v>
      </c>
      <c r="D18" s="35"/>
      <c r="E18" s="29"/>
    </row>
    <row r="19" spans="1:5" ht="14.5" customHeight="1" x14ac:dyDescent="0.35">
      <c r="A19" s="30" t="s">
        <v>55</v>
      </c>
      <c r="B19" s="11" t="s">
        <v>157</v>
      </c>
      <c r="C19" s="12">
        <f>+'Performance Score Card'!I26</f>
        <v>0</v>
      </c>
      <c r="D19" s="33">
        <f>SUM(C19:C23)</f>
        <v>0</v>
      </c>
      <c r="E19" s="27" t="str">
        <f t="shared" ref="E19" si="2">IF(D19&gt;=21,"World-Class Business",IF(D19&gt;=20,"Industry Leader",IF(D19&gt;=17,"Average Performer",IF(D19&lt;=17,"At Risk"))))</f>
        <v>At Risk</v>
      </c>
    </row>
    <row r="20" spans="1:5" x14ac:dyDescent="0.35">
      <c r="A20" s="31"/>
      <c r="B20" s="11" t="s">
        <v>158</v>
      </c>
      <c r="C20" s="12">
        <f>+'Performance Score Card'!I27</f>
        <v>0</v>
      </c>
      <c r="D20" s="34"/>
      <c r="E20" s="28"/>
    </row>
    <row r="21" spans="1:5" x14ac:dyDescent="0.35">
      <c r="A21" s="31"/>
      <c r="B21" s="11" t="s">
        <v>159</v>
      </c>
      <c r="C21" s="12">
        <f>+'Performance Score Card'!I28</f>
        <v>0</v>
      </c>
      <c r="D21" s="34"/>
      <c r="E21" s="28"/>
    </row>
    <row r="22" spans="1:5" x14ac:dyDescent="0.35">
      <c r="A22" s="31"/>
      <c r="B22" s="11" t="s">
        <v>160</v>
      </c>
      <c r="C22" s="12">
        <f>+'Performance Score Card'!I29</f>
        <v>0</v>
      </c>
      <c r="D22" s="34"/>
      <c r="E22" s="28"/>
    </row>
    <row r="23" spans="1:5" x14ac:dyDescent="0.35">
      <c r="A23" s="32"/>
      <c r="B23" s="11" t="s">
        <v>161</v>
      </c>
      <c r="C23" s="12">
        <f>+'Performance Score Card'!I30</f>
        <v>0</v>
      </c>
      <c r="D23" s="35"/>
      <c r="E23" s="29"/>
    </row>
    <row r="24" spans="1:5" ht="14.5" customHeight="1" x14ac:dyDescent="0.35">
      <c r="A24" s="30" t="s">
        <v>56</v>
      </c>
      <c r="B24" s="11" t="s">
        <v>172</v>
      </c>
      <c r="C24" s="12">
        <f>+'Performance Score Card'!I31</f>
        <v>0</v>
      </c>
      <c r="D24" s="33">
        <f>SUM(C24:C28)</f>
        <v>0</v>
      </c>
      <c r="E24" s="27" t="str">
        <f t="shared" ref="E24" si="3">IF(D24&gt;=21,"World-Class Business",IF(D24&gt;=20,"Industry Leader",IF(D24&gt;=17,"Average Performer",IF(D24&lt;=17,"At Risk"))))</f>
        <v>At Risk</v>
      </c>
    </row>
    <row r="25" spans="1:5" x14ac:dyDescent="0.35">
      <c r="A25" s="31"/>
      <c r="B25" s="11" t="s">
        <v>173</v>
      </c>
      <c r="C25" s="12">
        <f>+'Performance Score Card'!I32</f>
        <v>0</v>
      </c>
      <c r="D25" s="34"/>
      <c r="E25" s="28"/>
    </row>
    <row r="26" spans="1:5" x14ac:dyDescent="0.35">
      <c r="A26" s="31"/>
      <c r="B26" s="11" t="s">
        <v>59</v>
      </c>
      <c r="C26" s="12">
        <f>+'Performance Score Card'!I33</f>
        <v>0</v>
      </c>
      <c r="D26" s="34"/>
      <c r="E26" s="28"/>
    </row>
    <row r="27" spans="1:5" x14ac:dyDescent="0.35">
      <c r="A27" s="31"/>
      <c r="B27" s="11" t="s">
        <v>174</v>
      </c>
      <c r="C27" s="12">
        <f>+'Performance Score Card'!I34</f>
        <v>0</v>
      </c>
      <c r="D27" s="34"/>
      <c r="E27" s="28"/>
    </row>
    <row r="28" spans="1:5" ht="14.5" customHeight="1" x14ac:dyDescent="0.35">
      <c r="A28" s="32"/>
      <c r="B28" s="11" t="s">
        <v>175</v>
      </c>
      <c r="C28" s="12">
        <f>+'Performance Score Card'!I35</f>
        <v>0</v>
      </c>
      <c r="D28" s="35"/>
      <c r="E28" s="29"/>
    </row>
    <row r="29" spans="1:5" ht="14.5" customHeight="1" x14ac:dyDescent="0.35">
      <c r="A29" s="30" t="s">
        <v>57</v>
      </c>
      <c r="B29" s="11" t="s">
        <v>187</v>
      </c>
      <c r="C29" s="12">
        <f>+'Performance Score Card'!I36</f>
        <v>0</v>
      </c>
      <c r="D29" s="33">
        <f>SUM(C29:C33)</f>
        <v>0</v>
      </c>
      <c r="E29" s="27" t="str">
        <f t="shared" ref="E29" si="4">IF(D29&gt;=21,"World-Class Business",IF(D29&gt;=20,"Industry Leader",IF(D29&gt;=17,"Average Performer",IF(D29&lt;=17,"At Risk"))))</f>
        <v>At Risk</v>
      </c>
    </row>
    <row r="30" spans="1:5" x14ac:dyDescent="0.35">
      <c r="A30" s="31"/>
      <c r="B30" s="11" t="s">
        <v>188</v>
      </c>
      <c r="C30" s="12">
        <f>+'Performance Score Card'!I37</f>
        <v>0</v>
      </c>
      <c r="D30" s="34"/>
      <c r="E30" s="28"/>
    </row>
    <row r="31" spans="1:5" x14ac:dyDescent="0.35">
      <c r="A31" s="31"/>
      <c r="B31" s="11" t="s">
        <v>189</v>
      </c>
      <c r="C31" s="12">
        <f>+'Performance Score Card'!I38</f>
        <v>0</v>
      </c>
      <c r="D31" s="34"/>
      <c r="E31" s="28"/>
    </row>
    <row r="32" spans="1:5" ht="17" customHeight="1" x14ac:dyDescent="0.35">
      <c r="A32" s="31"/>
      <c r="B32" s="11" t="s">
        <v>60</v>
      </c>
      <c r="C32" s="12">
        <f>+'Performance Score Card'!I39</f>
        <v>0</v>
      </c>
      <c r="D32" s="34"/>
      <c r="E32" s="28"/>
    </row>
    <row r="33" spans="1:18" x14ac:dyDescent="0.35">
      <c r="A33" s="32"/>
      <c r="B33" s="11" t="s">
        <v>61</v>
      </c>
      <c r="C33" s="12">
        <f>+'Performance Score Card'!I40</f>
        <v>0</v>
      </c>
      <c r="D33" s="35"/>
      <c r="E33" s="29"/>
    </row>
    <row r="34" spans="1:18" ht="14.5" customHeight="1" x14ac:dyDescent="0.35">
      <c r="A34" s="30" t="s">
        <v>58</v>
      </c>
      <c r="B34" s="11" t="s">
        <v>62</v>
      </c>
      <c r="C34" s="12">
        <f>+'Performance Score Card'!I41</f>
        <v>0</v>
      </c>
      <c r="D34" s="33">
        <f>SUM(C34:C38)</f>
        <v>0</v>
      </c>
      <c r="E34" s="27" t="str">
        <f t="shared" ref="E34" si="5">IF(D34&gt;=21,"World-Class Business",IF(D34&gt;=20,"Industry Leader",IF(D34&gt;=17,"Average Performer",IF(D34&lt;=17,"At Risk"))))</f>
        <v>At Risk</v>
      </c>
    </row>
    <row r="35" spans="1:18" x14ac:dyDescent="0.35">
      <c r="A35" s="31"/>
      <c r="B35" s="11" t="s">
        <v>195</v>
      </c>
      <c r="C35" s="12">
        <f>+'Performance Score Card'!I42</f>
        <v>0</v>
      </c>
      <c r="D35" s="34"/>
      <c r="E35" s="28"/>
      <c r="M35" s="36" t="s">
        <v>198</v>
      </c>
      <c r="N35" s="36"/>
      <c r="O35" s="36"/>
      <c r="P35" s="36"/>
      <c r="Q35" s="36"/>
      <c r="R35" s="36"/>
    </row>
    <row r="36" spans="1:18" x14ac:dyDescent="0.35">
      <c r="A36" s="31"/>
      <c r="B36" s="11" t="s">
        <v>196</v>
      </c>
      <c r="C36" s="12">
        <f>+'Performance Score Card'!I43</f>
        <v>0</v>
      </c>
      <c r="D36" s="34"/>
      <c r="E36" s="28"/>
      <c r="M36" s="36"/>
      <c r="N36" s="36"/>
      <c r="O36" s="36"/>
      <c r="P36" s="36"/>
      <c r="Q36" s="36"/>
      <c r="R36" s="36"/>
    </row>
    <row r="37" spans="1:18" x14ac:dyDescent="0.35">
      <c r="A37" s="31"/>
      <c r="B37" s="11" t="s">
        <v>197</v>
      </c>
      <c r="C37" s="12">
        <f>+'Performance Score Card'!I44</f>
        <v>0</v>
      </c>
      <c r="D37" s="34"/>
      <c r="E37" s="28"/>
      <c r="M37" s="36"/>
      <c r="N37" s="36"/>
      <c r="O37" s="36"/>
      <c r="P37" s="36"/>
      <c r="Q37" s="36"/>
      <c r="R37" s="36"/>
    </row>
    <row r="38" spans="1:18" x14ac:dyDescent="0.35">
      <c r="A38" s="32"/>
      <c r="B38" s="11" t="s">
        <v>63</v>
      </c>
      <c r="C38" s="12">
        <f>+'Performance Score Card'!I45</f>
        <v>0</v>
      </c>
      <c r="D38" s="35"/>
      <c r="E38" s="29"/>
      <c r="M38" s="36"/>
      <c r="N38" s="36"/>
      <c r="O38" s="36"/>
      <c r="P38" s="36"/>
      <c r="Q38" s="36"/>
      <c r="R38" s="36"/>
    </row>
    <row r="39" spans="1:18" x14ac:dyDescent="0.35">
      <c r="D39" s="14"/>
      <c r="M39" s="36"/>
      <c r="N39" s="36"/>
      <c r="O39" s="36"/>
      <c r="P39" s="36"/>
      <c r="Q39" s="36"/>
      <c r="R39" s="36"/>
    </row>
    <row r="40" spans="1:18" ht="20" customHeight="1" x14ac:dyDescent="0.35">
      <c r="A40" s="37" t="s">
        <v>216</v>
      </c>
      <c r="B40" s="37"/>
      <c r="C40" s="37"/>
      <c r="D40" s="37"/>
      <c r="E40" s="37"/>
      <c r="M40" s="36"/>
      <c r="N40" s="36"/>
      <c r="O40" s="36"/>
      <c r="P40" s="36"/>
      <c r="Q40" s="36"/>
      <c r="R40" s="36"/>
    </row>
    <row r="41" spans="1:18" ht="20" customHeight="1" x14ac:dyDescent="0.35">
      <c r="A41" s="37" t="s">
        <v>217</v>
      </c>
      <c r="B41" s="37"/>
      <c r="C41" s="37"/>
      <c r="D41" s="37"/>
      <c r="E41" s="37"/>
      <c r="M41" s="36"/>
      <c r="N41" s="36"/>
      <c r="O41" s="36"/>
      <c r="P41" s="36"/>
      <c r="Q41" s="36"/>
      <c r="R41" s="36"/>
    </row>
    <row r="42" spans="1:18" ht="20" customHeight="1" x14ac:dyDescent="0.35">
      <c r="A42" s="37" t="s">
        <v>218</v>
      </c>
      <c r="B42" s="37"/>
      <c r="C42" s="37"/>
      <c r="D42" s="37"/>
      <c r="E42" s="37"/>
      <c r="M42" s="36"/>
      <c r="N42" s="36"/>
      <c r="O42" s="36"/>
      <c r="P42" s="36"/>
      <c r="Q42" s="36"/>
      <c r="R42" s="36"/>
    </row>
    <row r="43" spans="1:18" ht="20" customHeight="1" x14ac:dyDescent="0.35">
      <c r="A43" s="37" t="s">
        <v>219</v>
      </c>
      <c r="B43" s="37"/>
      <c r="C43" s="37"/>
      <c r="D43" s="37"/>
      <c r="E43" s="37"/>
      <c r="M43" s="36"/>
      <c r="N43" s="36"/>
      <c r="O43" s="36"/>
      <c r="P43" s="36"/>
      <c r="Q43" s="36"/>
      <c r="R43" s="36"/>
    </row>
    <row r="44" spans="1:18" ht="20" customHeight="1" x14ac:dyDescent="0.35">
      <c r="A44" s="37"/>
      <c r="B44" s="37"/>
      <c r="C44" s="37"/>
      <c r="D44" s="37"/>
      <c r="E44" s="37"/>
      <c r="M44" s="36"/>
      <c r="N44" s="36"/>
      <c r="O44" s="36"/>
      <c r="P44" s="36"/>
      <c r="Q44" s="36"/>
      <c r="R44" s="36"/>
    </row>
    <row r="45" spans="1:18" x14ac:dyDescent="0.35">
      <c r="M45" s="36"/>
      <c r="N45" s="36"/>
      <c r="O45" s="36"/>
      <c r="P45" s="36"/>
      <c r="Q45" s="36"/>
      <c r="R45" s="36"/>
    </row>
    <row r="46" spans="1:18" x14ac:dyDescent="0.35">
      <c r="M46" s="36"/>
      <c r="N46" s="36"/>
      <c r="O46" s="36"/>
      <c r="P46" s="36"/>
      <c r="Q46" s="36"/>
      <c r="R46" s="36"/>
    </row>
    <row r="47" spans="1:18" x14ac:dyDescent="0.35">
      <c r="M47" s="36"/>
      <c r="N47" s="36"/>
      <c r="O47" s="36"/>
      <c r="P47" s="36"/>
      <c r="Q47" s="36"/>
      <c r="R47" s="36"/>
    </row>
    <row r="48" spans="1:18" x14ac:dyDescent="0.35">
      <c r="M48" s="36"/>
      <c r="N48" s="36"/>
      <c r="O48" s="36"/>
      <c r="P48" s="36"/>
      <c r="Q48" s="36"/>
      <c r="R48" s="36"/>
    </row>
    <row r="49" spans="13:18" x14ac:dyDescent="0.35">
      <c r="M49" s="36"/>
      <c r="N49" s="36"/>
      <c r="O49" s="36"/>
      <c r="P49" s="36"/>
      <c r="Q49" s="36"/>
      <c r="R49" s="36"/>
    </row>
    <row r="50" spans="13:18" x14ac:dyDescent="0.35">
      <c r="M50" s="36"/>
      <c r="N50" s="36"/>
      <c r="O50" s="36"/>
      <c r="P50" s="36"/>
      <c r="Q50" s="36"/>
      <c r="R50" s="36"/>
    </row>
  </sheetData>
  <mergeCells count="27">
    <mergeCell ref="M35:R50"/>
    <mergeCell ref="E19:E23"/>
    <mergeCell ref="D19:D23"/>
    <mergeCell ref="D24:D28"/>
    <mergeCell ref="D29:D33"/>
    <mergeCell ref="D34:D38"/>
    <mergeCell ref="E34:E38"/>
    <mergeCell ref="E24:E28"/>
    <mergeCell ref="E29:E33"/>
    <mergeCell ref="A40:E40"/>
    <mergeCell ref="A41:E41"/>
    <mergeCell ref="A42:E42"/>
    <mergeCell ref="A43:E43"/>
    <mergeCell ref="A44:E44"/>
    <mergeCell ref="A19:A23"/>
    <mergeCell ref="A24:A28"/>
    <mergeCell ref="E4:E8"/>
    <mergeCell ref="E9:E13"/>
    <mergeCell ref="E14:E18"/>
    <mergeCell ref="A29:A33"/>
    <mergeCell ref="A34:A38"/>
    <mergeCell ref="D4:D8"/>
    <mergeCell ref="D9:D13"/>
    <mergeCell ref="D14:D18"/>
    <mergeCell ref="A4:A8"/>
    <mergeCell ref="A9:A13"/>
    <mergeCell ref="A14:A18"/>
  </mergeCells>
  <conditionalFormatting sqref="C4:C38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9:C13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Performance Score Card</vt:lpstr>
      <vt:lpstr>Chart</vt:lpstr>
      <vt:lpstr>'Performance Score Card'!Print_Area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Baracinas</dc:creator>
  <cp:lastModifiedBy>Cesar Baracinas</cp:lastModifiedBy>
  <cp:lastPrinted>2025-03-17T16:21:18Z</cp:lastPrinted>
  <dcterms:created xsi:type="dcterms:W3CDTF">2025-03-06T14:42:17Z</dcterms:created>
  <dcterms:modified xsi:type="dcterms:W3CDTF">2025-03-23T15:20:45Z</dcterms:modified>
</cp:coreProperties>
</file>